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1220" activeTab="0"/>
  </bookViews>
  <sheets>
    <sheet name="Лист1" sheetId="1" r:id="rId1"/>
  </sheets>
  <definedNames>
    <definedName name="_xlnm.Print_Area" localSheetId="0">'Лист1'!$A$1:$AA$146</definedName>
  </definedNames>
  <calcPr fullCalcOnLoad="1"/>
</workbook>
</file>

<file path=xl/sharedStrings.xml><?xml version="1.0" encoding="utf-8"?>
<sst xmlns="http://schemas.openxmlformats.org/spreadsheetml/2006/main" count="788" uniqueCount="203">
  <si>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</si>
  <si>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</si>
  <si>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</si>
  <si>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</si>
  <si>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</si>
  <si>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</si>
  <si>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</si>
  <si>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</si>
  <si>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</si>
  <si>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</si>
  <si>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</si>
  <si>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</si>
  <si>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</si>
  <si>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</si>
  <si>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</si>
  <si>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</si>
  <si>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№</t>
  </si>
  <si>
    <t>Итого</t>
  </si>
  <si>
    <t>Наименование объекта центра питания, класс напряжения</t>
  </si>
  <si>
    <t>Суммарная полная мощность ЦП по результатам замеров максимума нагрузки Smax, МВА</t>
  </si>
  <si>
    <t>Полная мощность перераспределяемая в соответствии с ПТЭ, МВА за время</t>
  </si>
  <si>
    <t>МВА</t>
  </si>
  <si>
    <t>мин.</t>
  </si>
  <si>
    <t>Полная мощность с учетом перераспределения, МВА</t>
  </si>
  <si>
    <t>Ограничивающие факторы, МВА</t>
  </si>
  <si>
    <t>Допустимая нагрузка расчетная в режиме n-1, МВА</t>
  </si>
  <si>
    <t>Текущий дефицит/профицит установленной мощности, МВА</t>
  </si>
  <si>
    <t>Текущий дефицит</t>
  </si>
  <si>
    <t>2,5+2,5</t>
  </si>
  <si>
    <t>1,6+1,6</t>
  </si>
  <si>
    <t>6,3+6,3</t>
  </si>
  <si>
    <t>1,6+2,5</t>
  </si>
  <si>
    <t>1+1</t>
  </si>
  <si>
    <t>1,6+1</t>
  </si>
  <si>
    <t>16+16</t>
  </si>
  <si>
    <t>10+10</t>
  </si>
  <si>
    <t>2,5+1,6</t>
  </si>
  <si>
    <t>1+2,5</t>
  </si>
  <si>
    <t>4+4</t>
  </si>
  <si>
    <t>Установленная
мощность трансформаторов Sуст. С указанием их количества, шт/МВА</t>
  </si>
  <si>
    <t>1+1,6</t>
  </si>
  <si>
    <t>2,5+4</t>
  </si>
  <si>
    <t>Двух- и более трансформаторные ПС</t>
  </si>
  <si>
    <t>дефицит</t>
  </si>
  <si>
    <t>профицит</t>
  </si>
  <si>
    <t>Астраханский РЭС</t>
  </si>
  <si>
    <t xml:space="preserve">ПС Урман </t>
  </si>
  <si>
    <t>ПС Совхозная</t>
  </si>
  <si>
    <t>ПС Кайнарская</t>
  </si>
  <si>
    <t>ПС Первомайская</t>
  </si>
  <si>
    <t>ПС Новый Колутон</t>
  </si>
  <si>
    <t>ПС Степняк</t>
  </si>
  <si>
    <t>ПС Жарсуатская</t>
  </si>
  <si>
    <t>ПС Красногвардейская</t>
  </si>
  <si>
    <t>ПС Новочеркасская</t>
  </si>
  <si>
    <t>ПС Колутон</t>
  </si>
  <si>
    <t>ПС Камышенка</t>
  </si>
  <si>
    <t>ПС Кзыл-Жарская</t>
  </si>
  <si>
    <t>ПС Береговая</t>
  </si>
  <si>
    <t>17.</t>
  </si>
  <si>
    <t>ПС Астраханка</t>
  </si>
  <si>
    <t>ПС Гранит</t>
  </si>
  <si>
    <t>ПС Силикатная</t>
  </si>
  <si>
    <t>18.</t>
  </si>
  <si>
    <t>ПС Акбеит</t>
  </si>
  <si>
    <t>Атбасарский РЭС</t>
  </si>
  <si>
    <t>ПС Город</t>
  </si>
  <si>
    <t>ПС Атбасар-2</t>
  </si>
  <si>
    <t>ПС Западная</t>
  </si>
  <si>
    <t>ПС Красносельская</t>
  </si>
  <si>
    <t>ПС Красная Заря</t>
  </si>
  <si>
    <t>ПС М.Горького</t>
  </si>
  <si>
    <t xml:space="preserve">ПС Целинная    </t>
  </si>
  <si>
    <t>ПС Мариновская</t>
  </si>
  <si>
    <t>ПС Красный Маяк</t>
  </si>
  <si>
    <t>ПС Шункурколь</t>
  </si>
  <si>
    <t>ПС Ладыженка</t>
  </si>
  <si>
    <t>ПС Сергеевка</t>
  </si>
  <si>
    <t>ПС Самарка</t>
  </si>
  <si>
    <t>ПС Ишимская</t>
  </si>
  <si>
    <t>ПС Калиновка</t>
  </si>
  <si>
    <t>ПС Новосельская</t>
  </si>
  <si>
    <t>ПС Тельмана</t>
  </si>
  <si>
    <t>19.</t>
  </si>
  <si>
    <t>20.</t>
  </si>
  <si>
    <t>21.</t>
  </si>
  <si>
    <t>22.</t>
  </si>
  <si>
    <t>23.</t>
  </si>
  <si>
    <t>ПС Отан</t>
  </si>
  <si>
    <t>ПС Покровка</t>
  </si>
  <si>
    <t>ПС Шуйская</t>
  </si>
  <si>
    <t>ПС Борисовка</t>
  </si>
  <si>
    <t>ПС Акимовская</t>
  </si>
  <si>
    <t>ПС Садовая</t>
  </si>
  <si>
    <t>4+1,6</t>
  </si>
  <si>
    <t>6,3+1</t>
  </si>
  <si>
    <t>63+10+6,3</t>
  </si>
  <si>
    <t>1,6+4</t>
  </si>
  <si>
    <t>Аршалынский РЭС</t>
  </si>
  <si>
    <t>ПС Н.-Александровка</t>
  </si>
  <si>
    <t>ПС Вишнёвка</t>
  </si>
  <si>
    <t>ПС Белоярка</t>
  </si>
  <si>
    <t>ПС Волгодоновка</t>
  </si>
  <si>
    <t>ПС Раздольная</t>
  </si>
  <si>
    <t>ПС Сары-Оба</t>
  </si>
  <si>
    <t>ПС Юбилейная</t>
  </si>
  <si>
    <t>ПС Константиновка</t>
  </si>
  <si>
    <t>ПС Ижевская</t>
  </si>
  <si>
    <t>ПС Юлия</t>
  </si>
  <si>
    <t>ПС Н.-Владимировка</t>
  </si>
  <si>
    <t>ПС Тургеневка</t>
  </si>
  <si>
    <t>ПС Вячеславка</t>
  </si>
  <si>
    <t>ПС Анар</t>
  </si>
  <si>
    <t>ПС Оросительная</t>
  </si>
  <si>
    <t>ПС ПТФ</t>
  </si>
  <si>
    <t>ПС Михайловка</t>
  </si>
  <si>
    <t>ПС Кварц</t>
  </si>
  <si>
    <t>10+1,6</t>
  </si>
  <si>
    <t>1,8+1,8</t>
  </si>
  <si>
    <t>1,8+1,6</t>
  </si>
  <si>
    <t>ПС Краснознаменка</t>
  </si>
  <si>
    <t>ПС Днепропетровская</t>
  </si>
  <si>
    <t>ПС Абая</t>
  </si>
  <si>
    <t>ПС Армавирская</t>
  </si>
  <si>
    <t>ПС Баумана</t>
  </si>
  <si>
    <t>ПС Калинина</t>
  </si>
  <si>
    <t>ПС Полтавка</t>
  </si>
  <si>
    <t>ПС Ушакова</t>
  </si>
  <si>
    <t>ПС Буревестник</t>
  </si>
  <si>
    <t>Целиноградский РЭС</t>
  </si>
  <si>
    <t>ПС Воздвиженка</t>
  </si>
  <si>
    <t>ПС Рождественка</t>
  </si>
  <si>
    <t>ПС Красный Яр</t>
  </si>
  <si>
    <t>ПС Акмолинская</t>
  </si>
  <si>
    <t>ПС Ильинка</t>
  </si>
  <si>
    <t>ПС Красный Флаг</t>
  </si>
  <si>
    <t xml:space="preserve">ПС Луговая  </t>
  </si>
  <si>
    <t>ПС Максимовка</t>
  </si>
  <si>
    <t>ПС Родина</t>
  </si>
  <si>
    <t>ПС Семёновка</t>
  </si>
  <si>
    <t>ПС Ново-Ишимка</t>
  </si>
  <si>
    <t>ПС Антоновка</t>
  </si>
  <si>
    <t>ПС Жангиз-Кудук</t>
  </si>
  <si>
    <t>ПС Заря</t>
  </si>
  <si>
    <t>ПС Интернациональная</t>
  </si>
  <si>
    <t>ПС Красноярка</t>
  </si>
  <si>
    <t>ПС Куянды</t>
  </si>
  <si>
    <t>ПС М.Маметова</t>
  </si>
  <si>
    <t>ПС Мичурина</t>
  </si>
  <si>
    <t>ПС Романовка</t>
  </si>
  <si>
    <t>ПС Софиевка</t>
  </si>
  <si>
    <t>ПС Целиноградская</t>
  </si>
  <si>
    <t>ПС Челкарская</t>
  </si>
  <si>
    <t>24.</t>
  </si>
  <si>
    <t>25.</t>
  </si>
  <si>
    <t>26.</t>
  </si>
  <si>
    <t>27.</t>
  </si>
  <si>
    <t>28.</t>
  </si>
  <si>
    <t>ПС Коянды-Южная</t>
  </si>
  <si>
    <t>ПС Талапкер</t>
  </si>
  <si>
    <t>ПС Астана</t>
  </si>
  <si>
    <t>ПС ЧЛЗ</t>
  </si>
  <si>
    <t>ПС Северная</t>
  </si>
  <si>
    <t>1,8+2,5</t>
  </si>
  <si>
    <t>4+4+4</t>
  </si>
  <si>
    <t>25+25</t>
  </si>
  <si>
    <t>40+40</t>
  </si>
  <si>
    <t>63+63</t>
  </si>
  <si>
    <t>Коргалжынский РЭС</t>
  </si>
  <si>
    <t>ПС Жантеке</t>
  </si>
  <si>
    <t>ПС Кугальджино</t>
  </si>
  <si>
    <t>ПС Сабунды</t>
  </si>
  <si>
    <t>ПС Кенбедаик</t>
  </si>
  <si>
    <t>ПС Арыкты</t>
  </si>
  <si>
    <t>ПС Шалкар</t>
  </si>
  <si>
    <t>ПС Кумгуль</t>
  </si>
  <si>
    <t>ПС Уркендеу</t>
  </si>
  <si>
    <t>1,6+1,8</t>
  </si>
  <si>
    <t>Однотрансформаторные ПС</t>
  </si>
  <si>
    <t>ПС Жамбул</t>
  </si>
  <si>
    <t>Егиндыкольский СУ</t>
  </si>
  <si>
    <t>10+6,3</t>
  </si>
  <si>
    <t>1,0+2,5</t>
  </si>
  <si>
    <t>Т-1</t>
  </si>
  <si>
    <t>Т-2</t>
  </si>
  <si>
    <t>-</t>
  </si>
  <si>
    <t>Т-3</t>
  </si>
  <si>
    <t>Т-4</t>
  </si>
  <si>
    <t>АТ-1</t>
  </si>
  <si>
    <t>29.</t>
  </si>
  <si>
    <t>ПС Гарден Вилладж</t>
  </si>
  <si>
    <t xml:space="preserve">Загрузка силовых трансформаторов                                                                                              
по АПЭС АО "АРЭК" на 20 декабря 2023 г.  </t>
  </si>
  <si>
    <t>2,5+6,3</t>
  </si>
  <si>
    <t>25+16</t>
  </si>
  <si>
    <t>6,3+4</t>
  </si>
  <si>
    <t>Примечание</t>
  </si>
  <si>
    <t>Установленная мощность по выданным ТУ на ТП, МВА</t>
  </si>
  <si>
    <t>Ожидаемая нагрузка ЦП, МВА</t>
  </si>
  <si>
    <t>Полная мощность, перераспределяемая в соответствии с ПТЭ, МВА за время</t>
  </si>
  <si>
    <t>Полная мощность с учётом перераспределения, МВА</t>
  </si>
  <si>
    <t>Допустимая нагрузка расчётная в режиме n-1, МВА</t>
  </si>
  <si>
    <t>Перспективный дефицит/ профицит установленной мощности, МВА</t>
  </si>
  <si>
    <t>Суммарная полная мощность ЦП по результатам замеров максимума нагрузки Smax, МВА (на декабрь 2022)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</si>
</sst>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0.0"/>
    <numFmt numFmtId="175" formatCode="0.000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0.0000000000"/>
    <numFmt numFmtId="182" formatCode="0.000000000"/>
    <numFmt numFmtId="183" formatCode="#,##0.000"/>
    <numFmt numFmtId="184" formatCode="#,##0.0"/>
  </numFmts>
  <fonts count="47">
    <font>
      <sz val="10"/>
      <name val="Arial Cyr"/>
      <family val="0"/>
    </font>
    <font>
      <sz val="14"/>
      <name val="Arial Cyr"/>
      <family val="2"/>
    </font>
    <font>
      <sz val="12"/>
      <name val="Arial Cyr"/>
      <family val="0"/>
    </font>
    <font>
      <sz val="14"/>
      <color indexed="10"/>
      <name val="Arial Cyr"/>
      <family val="2"/>
    </font>
    <font>
      <sz val="14"/>
      <name val="Times New Roman"/>
      <family val="1"/>
    </font>
    <font>
      <sz val="14"/>
      <color indexed="10"/>
      <name val="Times New Roman"/>
      <family val="1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0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rgb="FFFF00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16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32" borderId="0" xfId="0" applyFont="1" applyFill="1" applyAlignment="1">
      <alignment/>
    </xf>
    <xf numFmtId="0" fontId="1" fillId="33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Border="1" applyAlignment="1">
      <alignment vertical="center"/>
    </xf>
    <xf numFmtId="0" fontId="0" fillId="33" borderId="0" xfId="0" applyFont="1" applyFill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/>
    </xf>
    <xf numFmtId="0" fontId="3" fillId="32" borderId="0" xfId="0" applyFont="1" applyFill="1" applyAlignment="1">
      <alignment/>
    </xf>
    <xf numFmtId="0" fontId="3" fillId="0" borderId="0" xfId="0" applyFont="1" applyAlignment="1">
      <alignment/>
    </xf>
    <xf numFmtId="0" fontId="0" fillId="0" borderId="0" xfId="0" applyFont="1" applyFill="1" applyAlignment="1">
      <alignment vertical="center"/>
    </xf>
    <xf numFmtId="175" fontId="1" fillId="0" borderId="0" xfId="0" applyNumberFormat="1" applyFont="1" applyAlignment="1">
      <alignment/>
    </xf>
    <xf numFmtId="175" fontId="1" fillId="0" borderId="0" xfId="0" applyNumberFormat="1" applyFont="1" applyBorder="1" applyAlignment="1">
      <alignment/>
    </xf>
    <xf numFmtId="175" fontId="1" fillId="0" borderId="0" xfId="0" applyNumberFormat="1" applyFont="1" applyFill="1" applyAlignment="1">
      <alignment/>
    </xf>
    <xf numFmtId="1" fontId="45" fillId="34" borderId="10" xfId="0" applyNumberFormat="1" applyFont="1" applyFill="1" applyBorder="1" applyAlignment="1">
      <alignment horizontal="center" vertical="center" wrapText="1"/>
    </xf>
    <xf numFmtId="0" fontId="45" fillId="34" borderId="10" xfId="0" applyFont="1" applyFill="1" applyBorder="1" applyAlignment="1">
      <alignment horizontal="center" vertical="center" wrapText="1"/>
    </xf>
    <xf numFmtId="175" fontId="4" fillId="34" borderId="10" xfId="0" applyNumberFormat="1" applyFont="1" applyFill="1" applyBorder="1" applyAlignment="1">
      <alignment horizontal="center" vertical="center" wrapText="1"/>
    </xf>
    <xf numFmtId="175" fontId="4" fillId="35" borderId="10" xfId="0" applyNumberFormat="1" applyFont="1" applyFill="1" applyBorder="1" applyAlignment="1">
      <alignment horizontal="center" vertical="center" wrapText="1"/>
    </xf>
    <xf numFmtId="183" fontId="4" fillId="35" borderId="10" xfId="0" applyNumberFormat="1" applyFont="1" applyFill="1" applyBorder="1" applyAlignment="1">
      <alignment horizontal="center" vertical="center" wrapText="1"/>
    </xf>
    <xf numFmtId="3" fontId="4" fillId="35" borderId="10" xfId="0" applyNumberFormat="1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2" fontId="4" fillId="32" borderId="10" xfId="0" applyNumberFormat="1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/>
    </xf>
    <xf numFmtId="1" fontId="4" fillId="32" borderId="10" xfId="0" applyNumberFormat="1" applyFont="1" applyFill="1" applyBorder="1" applyAlignment="1">
      <alignment horizontal="center" vertical="center" wrapText="1"/>
    </xf>
    <xf numFmtId="174" fontId="4" fillId="33" borderId="10" xfId="0" applyNumberFormat="1" applyFont="1" applyFill="1" applyBorder="1" applyAlignment="1">
      <alignment horizontal="center" vertical="center"/>
    </xf>
    <xf numFmtId="175" fontId="4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left" vertical="center"/>
    </xf>
    <xf numFmtId="174" fontId="4" fillId="35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175" fontId="7" fillId="0" borderId="10" xfId="0" applyNumberFormat="1" applyFont="1" applyFill="1" applyBorder="1" applyAlignment="1">
      <alignment horizontal="center" vertical="center"/>
    </xf>
    <xf numFmtId="175" fontId="6" fillId="0" borderId="10" xfId="0" applyNumberFormat="1" applyFont="1" applyFill="1" applyBorder="1" applyAlignment="1">
      <alignment horizontal="center" vertical="center"/>
    </xf>
    <xf numFmtId="174" fontId="6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175" fontId="7" fillId="32" borderId="10" xfId="0" applyNumberFormat="1" applyFont="1" applyFill="1" applyBorder="1" applyAlignment="1">
      <alignment horizontal="center" vertical="center"/>
    </xf>
    <xf numFmtId="175" fontId="6" fillId="32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4" fillId="33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left" vertical="center"/>
    </xf>
    <xf numFmtId="2" fontId="4" fillId="33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4" fillId="35" borderId="10" xfId="0" applyFont="1" applyFill="1" applyBorder="1" applyAlignment="1">
      <alignment horizontal="left" vertical="center"/>
    </xf>
    <xf numFmtId="175" fontId="4" fillId="35" borderId="10" xfId="0" applyNumberFormat="1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/>
    </xf>
    <xf numFmtId="0" fontId="4" fillId="32" borderId="10" xfId="0" applyFont="1" applyFill="1" applyBorder="1" applyAlignment="1">
      <alignment/>
    </xf>
    <xf numFmtId="175" fontId="1" fillId="0" borderId="0" xfId="0" applyNumberFormat="1" applyFont="1" applyAlignment="1">
      <alignment horizontal="center"/>
    </xf>
    <xf numFmtId="175" fontId="4" fillId="0" borderId="10" xfId="0" applyNumberFormat="1" applyFont="1" applyBorder="1" applyAlignment="1">
      <alignment horizontal="center"/>
    </xf>
    <xf numFmtId="175" fontId="4" fillId="0" borderId="10" xfId="0" applyNumberFormat="1" applyFont="1" applyBorder="1" applyAlignment="1">
      <alignment horizontal="center" vertical="center"/>
    </xf>
    <xf numFmtId="175" fontId="4" fillId="0" borderId="10" xfId="0" applyNumberFormat="1" applyFont="1" applyFill="1" applyBorder="1" applyAlignment="1">
      <alignment horizontal="center" vertical="center"/>
    </xf>
    <xf numFmtId="174" fontId="6" fillId="0" borderId="10" xfId="0" applyNumberFormat="1" applyFont="1" applyBorder="1" applyAlignment="1">
      <alignment horizontal="center" vertical="center"/>
    </xf>
    <xf numFmtId="0" fontId="4" fillId="32" borderId="10" xfId="0" applyFont="1" applyFill="1" applyBorder="1" applyAlignment="1">
      <alignment vertical="center"/>
    </xf>
    <xf numFmtId="175" fontId="4" fillId="32" borderId="10" xfId="0" applyNumberFormat="1" applyFont="1" applyFill="1" applyBorder="1" applyAlignment="1">
      <alignment horizontal="center" vertical="center"/>
    </xf>
    <xf numFmtId="174" fontId="4" fillId="0" borderId="10" xfId="0" applyNumberFormat="1" applyFont="1" applyFill="1" applyBorder="1" applyAlignment="1">
      <alignment/>
    </xf>
    <xf numFmtId="175" fontId="4" fillId="0" borderId="10" xfId="0" applyNumberFormat="1" applyFont="1" applyFill="1" applyBorder="1" applyAlignment="1">
      <alignment horizontal="center"/>
    </xf>
    <xf numFmtId="175" fontId="4" fillId="32" borderId="1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/>
    </xf>
    <xf numFmtId="175" fontId="4" fillId="33" borderId="10" xfId="0" applyNumberFormat="1" applyFont="1" applyFill="1" applyBorder="1" applyAlignment="1">
      <alignment horizontal="center"/>
    </xf>
    <xf numFmtId="174" fontId="4" fillId="0" borderId="10" xfId="0" applyNumberFormat="1" applyFont="1" applyBorder="1" applyAlignment="1">
      <alignment/>
    </xf>
    <xf numFmtId="0" fontId="4" fillId="36" borderId="10" xfId="0" applyFont="1" applyFill="1" applyBorder="1" applyAlignment="1">
      <alignment horizontal="center" vertical="center"/>
    </xf>
    <xf numFmtId="0" fontId="4" fillId="36" borderId="10" xfId="0" applyFont="1" applyFill="1" applyBorder="1" applyAlignment="1">
      <alignment horizontal="left" vertical="center"/>
    </xf>
    <xf numFmtId="174" fontId="4" fillId="36" borderId="10" xfId="0" applyNumberFormat="1" applyFont="1" applyFill="1" applyBorder="1" applyAlignment="1">
      <alignment horizontal="center" vertical="center"/>
    </xf>
    <xf numFmtId="175" fontId="4" fillId="36" borderId="10" xfId="0" applyNumberFormat="1" applyFont="1" applyFill="1" applyBorder="1" applyAlignment="1">
      <alignment horizontal="center" vertical="center"/>
    </xf>
    <xf numFmtId="0" fontId="4" fillId="36" borderId="10" xfId="0" applyFont="1" applyFill="1" applyBorder="1" applyAlignment="1">
      <alignment vertical="center"/>
    </xf>
    <xf numFmtId="183" fontId="4" fillId="36" borderId="10" xfId="0" applyNumberFormat="1" applyFont="1" applyFill="1" applyBorder="1" applyAlignment="1">
      <alignment horizontal="center" vertical="center" wrapText="1"/>
    </xf>
    <xf numFmtId="3" fontId="4" fillId="36" borderId="10" xfId="0" applyNumberFormat="1" applyFont="1" applyFill="1" applyBorder="1" applyAlignment="1">
      <alignment horizontal="center" vertical="center" wrapText="1"/>
    </xf>
    <xf numFmtId="2" fontId="4" fillId="36" borderId="10" xfId="0" applyNumberFormat="1" applyFont="1" applyFill="1" applyBorder="1" applyAlignment="1">
      <alignment horizontal="center" vertical="center"/>
    </xf>
    <xf numFmtId="0" fontId="4" fillId="36" borderId="10" xfId="0" applyFont="1" applyFill="1" applyBorder="1" applyAlignment="1">
      <alignment/>
    </xf>
    <xf numFmtId="175" fontId="4" fillId="36" borderId="10" xfId="0" applyNumberFormat="1" applyFont="1" applyFill="1" applyBorder="1" applyAlignment="1">
      <alignment horizontal="center"/>
    </xf>
    <xf numFmtId="1" fontId="4" fillId="36" borderId="10" xfId="0" applyNumberFormat="1" applyFont="1" applyFill="1" applyBorder="1" applyAlignment="1">
      <alignment horizontal="center" vertical="center"/>
    </xf>
    <xf numFmtId="1" fontId="4" fillId="36" borderId="10" xfId="0" applyNumberFormat="1" applyFont="1" applyFill="1" applyBorder="1" applyAlignment="1">
      <alignment horizontal="left" vertical="center"/>
    </xf>
    <xf numFmtId="1" fontId="4" fillId="36" borderId="10" xfId="0" applyNumberFormat="1" applyFont="1" applyFill="1" applyBorder="1" applyAlignment="1">
      <alignment horizontal="center" vertical="center"/>
    </xf>
    <xf numFmtId="1" fontId="4" fillId="36" borderId="10" xfId="0" applyNumberFormat="1" applyFont="1" applyFill="1" applyBorder="1" applyAlignment="1">
      <alignment/>
    </xf>
    <xf numFmtId="1" fontId="4" fillId="36" borderId="10" xfId="0" applyNumberFormat="1" applyFont="1" applyFill="1" applyBorder="1" applyAlignment="1">
      <alignment horizontal="center" vertical="center" wrapText="1"/>
    </xf>
    <xf numFmtId="174" fontId="1" fillId="0" borderId="0" xfId="0" applyNumberFormat="1" applyFont="1" applyAlignment="1">
      <alignment/>
    </xf>
    <xf numFmtId="174" fontId="45" fillId="34" borderId="10" xfId="0" applyNumberFormat="1" applyFont="1" applyFill="1" applyBorder="1" applyAlignment="1">
      <alignment horizontal="center" vertical="center" wrapText="1"/>
    </xf>
    <xf numFmtId="174" fontId="4" fillId="0" borderId="10" xfId="0" applyNumberFormat="1" applyFont="1" applyBorder="1" applyAlignment="1">
      <alignment vertical="center"/>
    </xf>
    <xf numFmtId="174" fontId="4" fillId="35" borderId="10" xfId="0" applyNumberFormat="1" applyFont="1" applyFill="1" applyBorder="1" applyAlignment="1">
      <alignment horizontal="center" vertical="center" wrapText="1"/>
    </xf>
    <xf numFmtId="174" fontId="4" fillId="36" borderId="10" xfId="0" applyNumberFormat="1" applyFont="1" applyFill="1" applyBorder="1" applyAlignment="1">
      <alignment horizontal="center" vertical="center" wrapText="1"/>
    </xf>
    <xf numFmtId="174" fontId="4" fillId="0" borderId="10" xfId="0" applyNumberFormat="1" applyFont="1" applyFill="1" applyBorder="1" applyAlignment="1">
      <alignment vertical="center"/>
    </xf>
    <xf numFmtId="175" fontId="45" fillId="34" borderId="10" xfId="0" applyNumberFormat="1" applyFont="1" applyFill="1" applyBorder="1" applyAlignment="1">
      <alignment horizontal="center" vertical="center" wrapText="1"/>
    </xf>
    <xf numFmtId="175" fontId="4" fillId="0" borderId="10" xfId="0" applyNumberFormat="1" applyFont="1" applyBorder="1" applyAlignment="1">
      <alignment/>
    </xf>
    <xf numFmtId="175" fontId="4" fillId="0" borderId="10" xfId="0" applyNumberFormat="1" applyFont="1" applyBorder="1" applyAlignment="1">
      <alignment vertical="center"/>
    </xf>
    <xf numFmtId="175" fontId="4" fillId="36" borderId="10" xfId="0" applyNumberFormat="1" applyFont="1" applyFill="1" applyBorder="1" applyAlignment="1">
      <alignment horizontal="center" vertical="center" wrapText="1"/>
    </xf>
    <xf numFmtId="175" fontId="4" fillId="0" borderId="10" xfId="0" applyNumberFormat="1" applyFont="1" applyFill="1" applyBorder="1" applyAlignment="1">
      <alignment vertical="center"/>
    </xf>
    <xf numFmtId="175" fontId="4" fillId="32" borderId="10" xfId="0" applyNumberFormat="1" applyFont="1" applyFill="1" applyBorder="1" applyAlignment="1">
      <alignment vertical="center"/>
    </xf>
    <xf numFmtId="175" fontId="4" fillId="0" borderId="10" xfId="0" applyNumberFormat="1" applyFont="1" applyFill="1" applyBorder="1" applyAlignment="1">
      <alignment/>
    </xf>
    <xf numFmtId="175" fontId="4" fillId="32" borderId="10" xfId="0" applyNumberFormat="1" applyFont="1" applyFill="1" applyBorder="1" applyAlignment="1">
      <alignment/>
    </xf>
    <xf numFmtId="175" fontId="4" fillId="35" borderId="10" xfId="0" applyNumberFormat="1" applyFont="1" applyFill="1" applyBorder="1" applyAlignment="1">
      <alignment horizontal="center"/>
    </xf>
    <xf numFmtId="0" fontId="4" fillId="35" borderId="10" xfId="0" applyFont="1" applyFill="1" applyBorder="1" applyAlignment="1">
      <alignment/>
    </xf>
    <xf numFmtId="0" fontId="4" fillId="37" borderId="10" xfId="0" applyFont="1" applyFill="1" applyBorder="1" applyAlignment="1">
      <alignment horizontal="center"/>
    </xf>
    <xf numFmtId="0" fontId="4" fillId="37" borderId="10" xfId="0" applyFont="1" applyFill="1" applyBorder="1" applyAlignment="1">
      <alignment horizontal="left" vertical="center"/>
    </xf>
    <xf numFmtId="174" fontId="4" fillId="37" borderId="10" xfId="0" applyNumberFormat="1" applyFont="1" applyFill="1" applyBorder="1" applyAlignment="1">
      <alignment horizontal="center" vertical="center"/>
    </xf>
    <xf numFmtId="175" fontId="4" fillId="37" borderId="10" xfId="0" applyNumberFormat="1" applyFont="1" applyFill="1" applyBorder="1" applyAlignment="1">
      <alignment horizontal="center" vertical="center"/>
    </xf>
    <xf numFmtId="0" fontId="4" fillId="37" borderId="10" xfId="0" applyFont="1" applyFill="1" applyBorder="1" applyAlignment="1">
      <alignment/>
    </xf>
    <xf numFmtId="175" fontId="4" fillId="37" borderId="10" xfId="0" applyNumberFormat="1" applyFont="1" applyFill="1" applyBorder="1" applyAlignment="1">
      <alignment horizontal="center"/>
    </xf>
    <xf numFmtId="175" fontId="4" fillId="37" borderId="10" xfId="0" applyNumberFormat="1" applyFont="1" applyFill="1" applyBorder="1" applyAlignment="1">
      <alignment horizontal="center" vertical="center" wrapText="1"/>
    </xf>
    <xf numFmtId="183" fontId="4" fillId="37" borderId="10" xfId="0" applyNumberFormat="1" applyFont="1" applyFill="1" applyBorder="1" applyAlignment="1">
      <alignment horizontal="center" vertical="center" wrapText="1"/>
    </xf>
    <xf numFmtId="3" fontId="4" fillId="37" borderId="10" xfId="0" applyNumberFormat="1" applyFont="1" applyFill="1" applyBorder="1" applyAlignment="1">
      <alignment horizontal="center" vertical="center" wrapText="1"/>
    </xf>
    <xf numFmtId="174" fontId="4" fillId="37" borderId="10" xfId="0" applyNumberFormat="1" applyFont="1" applyFill="1" applyBorder="1" applyAlignment="1">
      <alignment horizontal="center" vertical="center" wrapText="1"/>
    </xf>
    <xf numFmtId="175" fontId="8" fillId="37" borderId="10" xfId="0" applyNumberFormat="1" applyFont="1" applyFill="1" applyBorder="1" applyAlignment="1">
      <alignment horizontal="center" vertical="center"/>
    </xf>
    <xf numFmtId="175" fontId="8" fillId="35" borderId="10" xfId="0" applyNumberFormat="1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/>
    </xf>
    <xf numFmtId="0" fontId="4" fillId="37" borderId="10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vertical="center"/>
    </xf>
    <xf numFmtId="0" fontId="4" fillId="34" borderId="10" xfId="0" applyFont="1" applyFill="1" applyBorder="1" applyAlignment="1">
      <alignment vertical="center"/>
    </xf>
    <xf numFmtId="175" fontId="4" fillId="34" borderId="10" xfId="0" applyNumberFormat="1" applyFont="1" applyFill="1" applyBorder="1" applyAlignment="1">
      <alignment horizontal="center" vertical="center"/>
    </xf>
    <xf numFmtId="175" fontId="4" fillId="34" borderId="10" xfId="0" applyNumberFormat="1" applyFont="1" applyFill="1" applyBorder="1" applyAlignment="1">
      <alignment vertical="center"/>
    </xf>
    <xf numFmtId="174" fontId="4" fillId="34" borderId="10" xfId="0" applyNumberFormat="1" applyFont="1" applyFill="1" applyBorder="1" applyAlignment="1">
      <alignment vertical="center"/>
    </xf>
    <xf numFmtId="0" fontId="46" fillId="34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/>
    </xf>
    <xf numFmtId="175" fontId="6" fillId="0" borderId="10" xfId="0" applyNumberFormat="1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/>
    </xf>
    <xf numFmtId="174" fontId="6" fillId="0" borderId="10" xfId="0" applyNumberFormat="1" applyFont="1" applyFill="1" applyBorder="1" applyAlignment="1">
      <alignment horizontal="center" vertical="center"/>
    </xf>
    <xf numFmtId="174" fontId="4" fillId="0" borderId="10" xfId="0" applyNumberFormat="1" applyFont="1" applyFill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174" fontId="6" fillId="0" borderId="10" xfId="0" applyNumberFormat="1" applyFont="1" applyBorder="1" applyAlignment="1">
      <alignment horizontal="center" vertical="center"/>
    </xf>
    <xf numFmtId="2" fontId="4" fillId="32" borderId="10" xfId="0" applyNumberFormat="1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175" fontId="4" fillId="35" borderId="10" xfId="0" applyNumberFormat="1" applyFont="1" applyFill="1" applyBorder="1" applyAlignment="1">
      <alignment horizontal="center" vertical="center"/>
    </xf>
    <xf numFmtId="174" fontId="4" fillId="0" borderId="10" xfId="0" applyNumberFormat="1" applyFont="1" applyBorder="1" applyAlignment="1">
      <alignment/>
    </xf>
    <xf numFmtId="2" fontId="4" fillId="33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75" fontId="4" fillId="37" borderId="10" xfId="0" applyNumberFormat="1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4" fillId="32" borderId="10" xfId="0" applyFont="1" applyFill="1" applyBorder="1" applyAlignment="1">
      <alignment horizontal="center" wrapText="1"/>
    </xf>
    <xf numFmtId="0" fontId="4" fillId="34" borderId="10" xfId="0" applyFont="1" applyFill="1" applyBorder="1" applyAlignment="1">
      <alignment horizontal="center" vertical="center"/>
    </xf>
    <xf numFmtId="2" fontId="4" fillId="36" borderId="10" xfId="0" applyNumberFormat="1" applyFont="1" applyFill="1" applyBorder="1" applyAlignment="1">
      <alignment horizontal="center" vertical="center"/>
    </xf>
    <xf numFmtId="1" fontId="4" fillId="36" borderId="10" xfId="0" applyNumberFormat="1" applyFont="1" applyFill="1" applyBorder="1" applyAlignment="1">
      <alignment horizontal="center" vertical="center"/>
    </xf>
    <xf numFmtId="174" fontId="45" fillId="34" borderId="10" xfId="0" applyNumberFormat="1" applyFont="1" applyFill="1" applyBorder="1" applyAlignment="1">
      <alignment horizontal="center" vertical="center" wrapText="1"/>
    </xf>
    <xf numFmtId="0" fontId="45" fillId="34" borderId="10" xfId="0" applyFont="1" applyFill="1" applyBorder="1" applyAlignment="1">
      <alignment horizontal="center" vertical="center" wrapText="1"/>
    </xf>
    <xf numFmtId="175" fontId="45" fillId="34" borderId="10" xfId="0" applyNumberFormat="1" applyFont="1" applyFill="1" applyBorder="1" applyAlignment="1">
      <alignment horizontal="center" vertical="center" wrapText="1"/>
    </xf>
    <xf numFmtId="175" fontId="4" fillId="34" borderId="10" xfId="0" applyNumberFormat="1" applyFont="1" applyFill="1" applyBorder="1" applyAlignment="1">
      <alignment horizontal="center" vertical="center" wrapText="1"/>
    </xf>
    <xf numFmtId="1" fontId="4" fillId="32" borderId="10" xfId="0" applyNumberFormat="1" applyFont="1" applyFill="1" applyBorder="1" applyAlignment="1">
      <alignment horizontal="center" vertical="center" wrapText="1"/>
    </xf>
    <xf numFmtId="1" fontId="45" fillId="34" borderId="10" xfId="0" applyNumberFormat="1" applyFont="1" applyFill="1" applyBorder="1" applyAlignment="1">
      <alignment horizontal="center" vertical="center" wrapText="1"/>
    </xf>
    <xf numFmtId="0" fontId="6" fillId="32" borderId="12" xfId="0" applyFont="1" applyFill="1" applyBorder="1" applyAlignment="1">
      <alignment horizontal="center" vertical="center"/>
    </xf>
    <xf numFmtId="0" fontId="6" fillId="32" borderId="13" xfId="0" applyFont="1" applyFill="1" applyBorder="1" applyAlignment="1">
      <alignment horizontal="center" vertical="center"/>
    </xf>
    <xf numFmtId="0" fontId="6" fillId="32" borderId="14" xfId="0" applyFont="1" applyFill="1" applyBorder="1" applyAlignment="1">
      <alignment horizontal="center" vertical="center"/>
    </xf>
    <xf numFmtId="0" fontId="4" fillId="32" borderId="12" xfId="0" applyFont="1" applyFill="1" applyBorder="1" applyAlignment="1">
      <alignment horizontal="center" vertical="center"/>
    </xf>
    <xf numFmtId="0" fontId="4" fillId="32" borderId="13" xfId="0" applyFont="1" applyFill="1" applyBorder="1" applyAlignment="1">
      <alignment horizontal="center" vertical="center"/>
    </xf>
    <xf numFmtId="0" fontId="4" fillId="32" borderId="14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72"/>
  <sheetViews>
    <sheetView tabSelected="1" view="pageBreakPreview" zoomScale="55" zoomScaleNormal="85" zoomScaleSheetLayoutView="55" zoomScalePageLayoutView="0" workbookViewId="0" topLeftCell="A1">
      <selection activeCell="AK113" sqref="AK113"/>
    </sheetView>
  </sheetViews>
  <sheetFormatPr defaultColWidth="9.00390625" defaultRowHeight="12.75"/>
  <cols>
    <col min="1" max="1" width="5.875" style="1" customWidth="1"/>
    <col min="2" max="2" width="28.25390625" style="1" customWidth="1"/>
    <col min="3" max="3" width="13.125" style="1" customWidth="1"/>
    <col min="4" max="4" width="5.00390625" style="1" customWidth="1"/>
    <col min="5" max="5" width="7.25390625" style="10" customWidth="1"/>
    <col min="6" max="6" width="4.00390625" style="10" customWidth="1"/>
    <col min="7" max="7" width="7.25390625" style="10" customWidth="1"/>
    <col min="8" max="8" width="4.00390625" style="10" customWidth="1"/>
    <col min="9" max="9" width="7.25390625" style="10" customWidth="1"/>
    <col min="10" max="10" width="23.75390625" style="1" customWidth="1"/>
    <col min="11" max="11" width="22.75390625" style="12" customWidth="1"/>
    <col min="12" max="13" width="9.375" style="1" customWidth="1"/>
    <col min="14" max="14" width="20.00390625" style="1" customWidth="1"/>
    <col min="15" max="15" width="17.00390625" style="1" customWidth="1"/>
    <col min="16" max="16" width="20.00390625" style="1" customWidth="1"/>
    <col min="17" max="17" width="18.375" style="1" customWidth="1"/>
    <col min="18" max="18" width="13.125" style="1" customWidth="1"/>
    <col min="19" max="19" width="10.875" style="55" customWidth="1"/>
    <col min="20" max="20" width="9.125" style="15" customWidth="1"/>
    <col min="21" max="21" width="9.125" style="2" customWidth="1"/>
    <col min="22" max="22" width="17.375" style="2" customWidth="1"/>
    <col min="23" max="23" width="16.875" style="15" customWidth="1"/>
    <col min="24" max="24" width="11.00390625" style="1" customWidth="1"/>
    <col min="25" max="25" width="9.125" style="83" customWidth="1"/>
    <col min="26" max="26" width="11.75390625" style="14" customWidth="1"/>
    <col min="27" max="16384" width="9.125" style="1" customWidth="1"/>
  </cols>
  <sheetData>
    <row r="1" spans="1:27" ht="44.25" customHeight="1">
      <c r="A1" s="119" t="s">
        <v>191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</row>
    <row r="2" spans="1:27" ht="15" customHeight="1">
      <c r="A2" s="120"/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</row>
    <row r="3" spans="1:27" s="2" customFormat="1" ht="15" customHeight="1">
      <c r="A3" s="121" t="s">
        <v>16</v>
      </c>
      <c r="B3" s="129" t="s">
        <v>18</v>
      </c>
      <c r="C3" s="137" t="s">
        <v>27</v>
      </c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42" t="s">
        <v>195</v>
      </c>
      <c r="S3" s="142"/>
      <c r="T3" s="142"/>
      <c r="U3" s="142"/>
      <c r="V3" s="142"/>
      <c r="W3" s="142"/>
      <c r="X3" s="142"/>
      <c r="Y3" s="142"/>
      <c r="Z3" s="142"/>
      <c r="AA3" s="142" t="s">
        <v>195</v>
      </c>
    </row>
    <row r="4" spans="1:27" s="2" customFormat="1" ht="90" customHeight="1">
      <c r="A4" s="121"/>
      <c r="B4" s="129"/>
      <c r="C4" s="129" t="s">
        <v>39</v>
      </c>
      <c r="D4" s="126" t="s">
        <v>39</v>
      </c>
      <c r="E4" s="126"/>
      <c r="F4" s="126"/>
      <c r="G4" s="126"/>
      <c r="H4" s="126"/>
      <c r="I4" s="126"/>
      <c r="J4" s="128" t="s">
        <v>19</v>
      </c>
      <c r="K4" s="128" t="s">
        <v>202</v>
      </c>
      <c r="L4" s="128" t="s">
        <v>20</v>
      </c>
      <c r="M4" s="128"/>
      <c r="N4" s="128" t="s">
        <v>23</v>
      </c>
      <c r="O4" s="128" t="s">
        <v>24</v>
      </c>
      <c r="P4" s="128" t="s">
        <v>25</v>
      </c>
      <c r="Q4" s="128" t="s">
        <v>26</v>
      </c>
      <c r="R4" s="142"/>
      <c r="S4" s="144" t="s">
        <v>196</v>
      </c>
      <c r="T4" s="143" t="s">
        <v>197</v>
      </c>
      <c r="U4" s="142" t="s">
        <v>198</v>
      </c>
      <c r="V4" s="142"/>
      <c r="W4" s="143" t="s">
        <v>199</v>
      </c>
      <c r="X4" s="146" t="s">
        <v>24</v>
      </c>
      <c r="Y4" s="141" t="s">
        <v>200</v>
      </c>
      <c r="Z4" s="144" t="s">
        <v>201</v>
      </c>
      <c r="AA4" s="142"/>
    </row>
    <row r="5" spans="1:27" s="2" customFormat="1" ht="74.25" customHeight="1">
      <c r="A5" s="121"/>
      <c r="B5" s="129"/>
      <c r="C5" s="129"/>
      <c r="D5" s="126"/>
      <c r="E5" s="126"/>
      <c r="F5" s="126"/>
      <c r="G5" s="126"/>
      <c r="H5" s="126"/>
      <c r="I5" s="126"/>
      <c r="J5" s="128"/>
      <c r="K5" s="128"/>
      <c r="L5" s="24" t="s">
        <v>21</v>
      </c>
      <c r="M5" s="24" t="s">
        <v>22</v>
      </c>
      <c r="N5" s="128"/>
      <c r="O5" s="128"/>
      <c r="P5" s="128"/>
      <c r="Q5" s="128"/>
      <c r="R5" s="142"/>
      <c r="S5" s="144"/>
      <c r="T5" s="143"/>
      <c r="U5" s="17" t="s">
        <v>21</v>
      </c>
      <c r="V5" s="18" t="s">
        <v>22</v>
      </c>
      <c r="W5" s="143"/>
      <c r="X5" s="146"/>
      <c r="Y5" s="141"/>
      <c r="Z5" s="144"/>
      <c r="AA5" s="142"/>
    </row>
    <row r="6" spans="1:28" s="2" customFormat="1" ht="16.5" customHeight="1">
      <c r="A6" s="25">
        <v>1</v>
      </c>
      <c r="B6" s="23">
        <v>2</v>
      </c>
      <c r="C6" s="23"/>
      <c r="D6" s="126">
        <v>3</v>
      </c>
      <c r="E6" s="126"/>
      <c r="F6" s="126"/>
      <c r="G6" s="126"/>
      <c r="H6" s="126"/>
      <c r="I6" s="126"/>
      <c r="J6" s="145">
        <v>4</v>
      </c>
      <c r="K6" s="145"/>
      <c r="L6" s="145">
        <v>5</v>
      </c>
      <c r="M6" s="145"/>
      <c r="N6" s="26">
        <v>6</v>
      </c>
      <c r="O6" s="26">
        <v>7</v>
      </c>
      <c r="P6" s="26">
        <v>8</v>
      </c>
      <c r="Q6" s="26">
        <v>9</v>
      </c>
      <c r="R6" s="18">
        <v>10</v>
      </c>
      <c r="S6" s="19">
        <v>11</v>
      </c>
      <c r="T6" s="89">
        <v>12</v>
      </c>
      <c r="U6" s="142">
        <v>5</v>
      </c>
      <c r="V6" s="142"/>
      <c r="W6" s="89">
        <v>6</v>
      </c>
      <c r="X6" s="17">
        <v>7</v>
      </c>
      <c r="Y6" s="84">
        <v>8</v>
      </c>
      <c r="Z6" s="19">
        <v>9</v>
      </c>
      <c r="AA6" s="18">
        <v>10</v>
      </c>
      <c r="AB6" s="118"/>
    </row>
    <row r="7" spans="1:27" s="2" customFormat="1" ht="18" customHeight="1">
      <c r="A7" s="147" t="s">
        <v>45</v>
      </c>
      <c r="B7" s="148"/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8"/>
      <c r="Q7" s="148"/>
      <c r="R7" s="148"/>
      <c r="S7" s="148"/>
      <c r="T7" s="148"/>
      <c r="U7" s="148"/>
      <c r="V7" s="148"/>
      <c r="W7" s="148"/>
      <c r="X7" s="148"/>
      <c r="Y7" s="148"/>
      <c r="Z7" s="148"/>
      <c r="AA7" s="149"/>
    </row>
    <row r="8" spans="1:27" s="6" customFormat="1" ht="18" customHeight="1">
      <c r="A8" s="150" t="s">
        <v>178</v>
      </c>
      <c r="B8" s="151"/>
      <c r="C8" s="151"/>
      <c r="D8" s="151"/>
      <c r="E8" s="151"/>
      <c r="F8" s="151"/>
      <c r="G8" s="151"/>
      <c r="H8" s="151"/>
      <c r="I8" s="151"/>
      <c r="J8" s="151"/>
      <c r="K8" s="151"/>
      <c r="L8" s="151"/>
      <c r="M8" s="151"/>
      <c r="N8" s="151"/>
      <c r="O8" s="151"/>
      <c r="P8" s="151"/>
      <c r="Q8" s="151"/>
      <c r="R8" s="151"/>
      <c r="S8" s="151"/>
      <c r="T8" s="151"/>
      <c r="U8" s="151"/>
      <c r="V8" s="151"/>
      <c r="W8" s="151"/>
      <c r="X8" s="151"/>
      <c r="Y8" s="151"/>
      <c r="Z8" s="151"/>
      <c r="AA8" s="152"/>
    </row>
    <row r="9" spans="1:27" s="7" customFormat="1" ht="15.75" customHeight="1">
      <c r="A9" s="111" t="s">
        <v>63</v>
      </c>
      <c r="B9" s="51" t="s">
        <v>64</v>
      </c>
      <c r="C9" s="32">
        <v>1.6</v>
      </c>
      <c r="D9" s="32" t="s">
        <v>183</v>
      </c>
      <c r="E9" s="32">
        <v>1.6</v>
      </c>
      <c r="F9" s="32" t="s">
        <v>185</v>
      </c>
      <c r="G9" s="32" t="s">
        <v>185</v>
      </c>
      <c r="H9" s="32" t="s">
        <v>185</v>
      </c>
      <c r="I9" s="32" t="s">
        <v>185</v>
      </c>
      <c r="J9" s="52">
        <v>0.003</v>
      </c>
      <c r="K9" s="110">
        <v>1.222</v>
      </c>
      <c r="L9" s="130">
        <v>0</v>
      </c>
      <c r="M9" s="130"/>
      <c r="N9" s="52">
        <f>J9</f>
        <v>0.003</v>
      </c>
      <c r="O9" s="52">
        <v>0</v>
      </c>
      <c r="P9" s="32">
        <v>1.6</v>
      </c>
      <c r="Q9" s="52">
        <f>P9-N9</f>
        <v>1.5970000000000002</v>
      </c>
      <c r="R9" s="113"/>
      <c r="S9" s="20">
        <v>0.019</v>
      </c>
      <c r="T9" s="20">
        <f>J9+S9</f>
        <v>0.022</v>
      </c>
      <c r="U9" s="21">
        <f>L9</f>
        <v>0</v>
      </c>
      <c r="V9" s="22">
        <f>M9</f>
        <v>0</v>
      </c>
      <c r="W9" s="20">
        <f>T9-U9</f>
        <v>0.022</v>
      </c>
      <c r="X9" s="21">
        <v>0</v>
      </c>
      <c r="Y9" s="86">
        <f>P9</f>
        <v>1.6</v>
      </c>
      <c r="Z9" s="20">
        <f>Y9-W9</f>
        <v>1.578</v>
      </c>
      <c r="AA9" s="113"/>
    </row>
    <row r="10" spans="1:27" s="6" customFormat="1" ht="18" customHeight="1">
      <c r="A10" s="138" t="s">
        <v>42</v>
      </c>
      <c r="B10" s="138"/>
      <c r="C10" s="138"/>
      <c r="D10" s="138"/>
      <c r="E10" s="138"/>
      <c r="F10" s="138"/>
      <c r="G10" s="138"/>
      <c r="H10" s="138"/>
      <c r="I10" s="138"/>
      <c r="J10" s="138"/>
      <c r="K10" s="138"/>
      <c r="L10" s="138"/>
      <c r="M10" s="138"/>
      <c r="N10" s="138"/>
      <c r="O10" s="138"/>
      <c r="P10" s="138"/>
      <c r="Q10" s="138"/>
      <c r="R10" s="114"/>
      <c r="S10" s="115"/>
      <c r="T10" s="116"/>
      <c r="U10" s="114"/>
      <c r="V10" s="114"/>
      <c r="W10" s="116"/>
      <c r="X10" s="114"/>
      <c r="Y10" s="117"/>
      <c r="Z10" s="116"/>
      <c r="AA10" s="114"/>
    </row>
    <row r="11" spans="1:27" s="8" customFormat="1" ht="15.75" customHeight="1">
      <c r="A11" s="111" t="s">
        <v>0</v>
      </c>
      <c r="B11" s="51" t="s">
        <v>46</v>
      </c>
      <c r="C11" s="32" t="s">
        <v>35</v>
      </c>
      <c r="D11" s="32" t="s">
        <v>183</v>
      </c>
      <c r="E11" s="32">
        <v>10</v>
      </c>
      <c r="F11" s="32" t="s">
        <v>184</v>
      </c>
      <c r="G11" s="32">
        <v>10</v>
      </c>
      <c r="H11" s="32" t="s">
        <v>185</v>
      </c>
      <c r="I11" s="32" t="s">
        <v>185</v>
      </c>
      <c r="J11" s="52">
        <v>4.6</v>
      </c>
      <c r="K11" s="110">
        <v>5.48</v>
      </c>
      <c r="L11" s="130">
        <v>0</v>
      </c>
      <c r="M11" s="130"/>
      <c r="N11" s="52">
        <f>J11</f>
        <v>4.6</v>
      </c>
      <c r="O11" s="52">
        <v>0</v>
      </c>
      <c r="P11" s="32">
        <f>MIN(D11:I11)</f>
        <v>10</v>
      </c>
      <c r="Q11" s="52">
        <f>P11-N11</f>
        <v>5.4</v>
      </c>
      <c r="R11" s="29"/>
      <c r="S11" s="20">
        <v>0.567</v>
      </c>
      <c r="T11" s="20">
        <f>J11+S11</f>
        <v>5.167</v>
      </c>
      <c r="U11" s="21">
        <f>L11</f>
        <v>0</v>
      </c>
      <c r="V11" s="22">
        <f>M11</f>
        <v>0</v>
      </c>
      <c r="W11" s="20">
        <f>T11-U11</f>
        <v>5.167</v>
      </c>
      <c r="X11" s="21">
        <v>0</v>
      </c>
      <c r="Y11" s="86">
        <f>P11</f>
        <v>10</v>
      </c>
      <c r="Z11" s="20">
        <f>Y11-W11</f>
        <v>4.833</v>
      </c>
      <c r="AA11" s="29"/>
    </row>
    <row r="12" spans="1:27" s="7" customFormat="1" ht="15.75" customHeight="1">
      <c r="A12" s="111" t="s">
        <v>1</v>
      </c>
      <c r="B12" s="51" t="s">
        <v>47</v>
      </c>
      <c r="C12" s="32" t="s">
        <v>33</v>
      </c>
      <c r="D12" s="32" t="s">
        <v>183</v>
      </c>
      <c r="E12" s="32">
        <v>1.6</v>
      </c>
      <c r="F12" s="32" t="s">
        <v>184</v>
      </c>
      <c r="G12" s="32">
        <v>1</v>
      </c>
      <c r="H12" s="32" t="s">
        <v>185</v>
      </c>
      <c r="I12" s="32" t="s">
        <v>185</v>
      </c>
      <c r="J12" s="52">
        <v>0.04</v>
      </c>
      <c r="K12" s="110">
        <v>0.01</v>
      </c>
      <c r="L12" s="130">
        <v>0</v>
      </c>
      <c r="M12" s="130"/>
      <c r="N12" s="52">
        <f aca="true" t="shared" si="0" ref="N12:N24">J12</f>
        <v>0.04</v>
      </c>
      <c r="O12" s="52">
        <v>0</v>
      </c>
      <c r="P12" s="32">
        <f aca="true" t="shared" si="1" ref="P12:P27">MIN(D12:I12)</f>
        <v>1</v>
      </c>
      <c r="Q12" s="52">
        <f aca="true" t="shared" si="2" ref="Q12:Q23">P12-N12</f>
        <v>0.96</v>
      </c>
      <c r="R12" s="29"/>
      <c r="S12" s="28">
        <v>0.007</v>
      </c>
      <c r="T12" s="20">
        <f aca="true" t="shared" si="3" ref="T12:T27">J12+S12</f>
        <v>0.047</v>
      </c>
      <c r="U12" s="21">
        <f aca="true" t="shared" si="4" ref="U12:U27">L12</f>
        <v>0</v>
      </c>
      <c r="V12" s="22">
        <f aca="true" t="shared" si="5" ref="V12:V27">M12</f>
        <v>0</v>
      </c>
      <c r="W12" s="20">
        <f aca="true" t="shared" si="6" ref="W12:W27">T12-U12</f>
        <v>0.047</v>
      </c>
      <c r="X12" s="21">
        <v>0</v>
      </c>
      <c r="Y12" s="86">
        <f aca="true" t="shared" si="7" ref="Y12:Y27">P12</f>
        <v>1</v>
      </c>
      <c r="Z12" s="20">
        <f aca="true" t="shared" si="8" ref="Z12:Z27">Y12-W12</f>
        <v>0.953</v>
      </c>
      <c r="AA12" s="29"/>
    </row>
    <row r="13" spans="1:27" s="7" customFormat="1" ht="15.75" customHeight="1">
      <c r="A13" s="111" t="s">
        <v>2</v>
      </c>
      <c r="B13" s="51" t="s">
        <v>48</v>
      </c>
      <c r="C13" s="32">
        <v>1</v>
      </c>
      <c r="D13" s="32"/>
      <c r="E13" s="32"/>
      <c r="F13" s="32" t="s">
        <v>184</v>
      </c>
      <c r="G13" s="32">
        <v>1</v>
      </c>
      <c r="H13" s="32" t="s">
        <v>185</v>
      </c>
      <c r="I13" s="32" t="s">
        <v>185</v>
      </c>
      <c r="J13" s="52">
        <v>0.009</v>
      </c>
      <c r="K13" s="110">
        <v>0.01</v>
      </c>
      <c r="L13" s="130">
        <v>0</v>
      </c>
      <c r="M13" s="130"/>
      <c r="N13" s="52">
        <f t="shared" si="0"/>
        <v>0.009</v>
      </c>
      <c r="O13" s="52">
        <v>0</v>
      </c>
      <c r="P13" s="32">
        <f t="shared" si="1"/>
        <v>1</v>
      </c>
      <c r="Q13" s="52">
        <f t="shared" si="2"/>
        <v>0.991</v>
      </c>
      <c r="R13" s="29"/>
      <c r="S13" s="28">
        <v>0.052</v>
      </c>
      <c r="T13" s="20">
        <f t="shared" si="3"/>
        <v>0.061</v>
      </c>
      <c r="U13" s="21">
        <f t="shared" si="4"/>
        <v>0</v>
      </c>
      <c r="V13" s="22">
        <f t="shared" si="5"/>
        <v>0</v>
      </c>
      <c r="W13" s="20">
        <f t="shared" si="6"/>
        <v>0.061</v>
      </c>
      <c r="X13" s="21">
        <v>0</v>
      </c>
      <c r="Y13" s="86">
        <f t="shared" si="7"/>
        <v>1</v>
      </c>
      <c r="Z13" s="20">
        <f t="shared" si="8"/>
        <v>0.9390000000000001</v>
      </c>
      <c r="AA13" s="29"/>
    </row>
    <row r="14" spans="1:27" s="7" customFormat="1" ht="15.75" customHeight="1">
      <c r="A14" s="111" t="s">
        <v>3</v>
      </c>
      <c r="B14" s="51" t="s">
        <v>49</v>
      </c>
      <c r="C14" s="32" t="s">
        <v>31</v>
      </c>
      <c r="D14" s="32" t="s">
        <v>183</v>
      </c>
      <c r="E14" s="32">
        <v>1.6</v>
      </c>
      <c r="F14" s="32" t="s">
        <v>184</v>
      </c>
      <c r="G14" s="32">
        <v>2.5</v>
      </c>
      <c r="H14" s="32" t="s">
        <v>185</v>
      </c>
      <c r="I14" s="32" t="s">
        <v>185</v>
      </c>
      <c r="J14" s="52">
        <v>0.36</v>
      </c>
      <c r="K14" s="110">
        <v>0.62</v>
      </c>
      <c r="L14" s="130">
        <v>0</v>
      </c>
      <c r="M14" s="130"/>
      <c r="N14" s="52">
        <f t="shared" si="0"/>
        <v>0.36</v>
      </c>
      <c r="O14" s="52">
        <v>0</v>
      </c>
      <c r="P14" s="32">
        <f t="shared" si="1"/>
        <v>1.6</v>
      </c>
      <c r="Q14" s="52">
        <f t="shared" si="2"/>
        <v>1.2400000000000002</v>
      </c>
      <c r="R14" s="29"/>
      <c r="S14" s="28">
        <v>0.668</v>
      </c>
      <c r="T14" s="20">
        <f t="shared" si="3"/>
        <v>1.028</v>
      </c>
      <c r="U14" s="21">
        <f t="shared" si="4"/>
        <v>0</v>
      </c>
      <c r="V14" s="22">
        <f t="shared" si="5"/>
        <v>0</v>
      </c>
      <c r="W14" s="20">
        <f t="shared" si="6"/>
        <v>1.028</v>
      </c>
      <c r="X14" s="21">
        <v>0</v>
      </c>
      <c r="Y14" s="86">
        <f t="shared" si="7"/>
        <v>1.6</v>
      </c>
      <c r="Z14" s="20">
        <f t="shared" si="8"/>
        <v>0.5720000000000001</v>
      </c>
      <c r="AA14" s="29"/>
    </row>
    <row r="15" spans="1:27" s="7" customFormat="1" ht="15.75" customHeight="1">
      <c r="A15" s="111" t="s">
        <v>4</v>
      </c>
      <c r="B15" s="51" t="s">
        <v>50</v>
      </c>
      <c r="C15" s="32" t="s">
        <v>29</v>
      </c>
      <c r="D15" s="32" t="s">
        <v>183</v>
      </c>
      <c r="E15" s="32">
        <v>1.6</v>
      </c>
      <c r="F15" s="32" t="s">
        <v>184</v>
      </c>
      <c r="G15" s="32">
        <v>1.6</v>
      </c>
      <c r="H15" s="32" t="s">
        <v>185</v>
      </c>
      <c r="I15" s="32" t="s">
        <v>185</v>
      </c>
      <c r="J15" s="52">
        <v>0.15</v>
      </c>
      <c r="K15" s="110">
        <v>0.2</v>
      </c>
      <c r="L15" s="130">
        <v>0</v>
      </c>
      <c r="M15" s="130"/>
      <c r="N15" s="52">
        <f t="shared" si="0"/>
        <v>0.15</v>
      </c>
      <c r="O15" s="52">
        <v>0</v>
      </c>
      <c r="P15" s="32">
        <f t="shared" si="1"/>
        <v>1.6</v>
      </c>
      <c r="Q15" s="52">
        <f t="shared" si="2"/>
        <v>1.4500000000000002</v>
      </c>
      <c r="R15" s="29"/>
      <c r="S15" s="28">
        <v>0.06</v>
      </c>
      <c r="T15" s="20">
        <f t="shared" si="3"/>
        <v>0.21</v>
      </c>
      <c r="U15" s="21">
        <f t="shared" si="4"/>
        <v>0</v>
      </c>
      <c r="V15" s="22">
        <f t="shared" si="5"/>
        <v>0</v>
      </c>
      <c r="W15" s="20">
        <f t="shared" si="6"/>
        <v>0.21</v>
      </c>
      <c r="X15" s="21">
        <v>0</v>
      </c>
      <c r="Y15" s="86">
        <f t="shared" si="7"/>
        <v>1.6</v>
      </c>
      <c r="Z15" s="20">
        <f t="shared" si="8"/>
        <v>1.3900000000000001</v>
      </c>
      <c r="AA15" s="29"/>
    </row>
    <row r="16" spans="1:27" s="7" customFormat="1" ht="15.75" customHeight="1">
      <c r="A16" s="111" t="s">
        <v>5</v>
      </c>
      <c r="B16" s="51" t="s">
        <v>51</v>
      </c>
      <c r="C16" s="32" t="s">
        <v>32</v>
      </c>
      <c r="D16" s="32" t="s">
        <v>183</v>
      </c>
      <c r="E16" s="32">
        <v>1</v>
      </c>
      <c r="F16" s="32" t="s">
        <v>184</v>
      </c>
      <c r="G16" s="32">
        <v>1</v>
      </c>
      <c r="H16" s="32" t="s">
        <v>185</v>
      </c>
      <c r="I16" s="32" t="s">
        <v>185</v>
      </c>
      <c r="J16" s="52">
        <v>0.02</v>
      </c>
      <c r="K16" s="110">
        <v>0.03</v>
      </c>
      <c r="L16" s="130">
        <v>0</v>
      </c>
      <c r="M16" s="130"/>
      <c r="N16" s="52">
        <f t="shared" si="0"/>
        <v>0.02</v>
      </c>
      <c r="O16" s="52">
        <v>0</v>
      </c>
      <c r="P16" s="32">
        <f t="shared" si="1"/>
        <v>1</v>
      </c>
      <c r="Q16" s="52">
        <f t="shared" si="2"/>
        <v>0.98</v>
      </c>
      <c r="R16" s="29"/>
      <c r="S16" s="28">
        <v>0</v>
      </c>
      <c r="T16" s="20">
        <f t="shared" si="3"/>
        <v>0.02</v>
      </c>
      <c r="U16" s="21">
        <f t="shared" si="4"/>
        <v>0</v>
      </c>
      <c r="V16" s="22">
        <f t="shared" si="5"/>
        <v>0</v>
      </c>
      <c r="W16" s="20">
        <f t="shared" si="6"/>
        <v>0.02</v>
      </c>
      <c r="X16" s="21">
        <v>0</v>
      </c>
      <c r="Y16" s="86">
        <f t="shared" si="7"/>
        <v>1</v>
      </c>
      <c r="Z16" s="20">
        <f t="shared" si="8"/>
        <v>0.98</v>
      </c>
      <c r="AA16" s="29"/>
    </row>
    <row r="17" spans="1:27" s="7" customFormat="1" ht="15.75" customHeight="1">
      <c r="A17" s="111" t="s">
        <v>6</v>
      </c>
      <c r="B17" s="51" t="s">
        <v>52</v>
      </c>
      <c r="C17" s="32" t="s">
        <v>29</v>
      </c>
      <c r="D17" s="32" t="s">
        <v>183</v>
      </c>
      <c r="E17" s="32">
        <v>1.6</v>
      </c>
      <c r="F17" s="32" t="s">
        <v>184</v>
      </c>
      <c r="G17" s="32">
        <v>1.6</v>
      </c>
      <c r="H17" s="32" t="s">
        <v>185</v>
      </c>
      <c r="I17" s="32" t="s">
        <v>185</v>
      </c>
      <c r="J17" s="52">
        <v>0.15</v>
      </c>
      <c r="K17" s="110">
        <v>0.01</v>
      </c>
      <c r="L17" s="130">
        <v>0</v>
      </c>
      <c r="M17" s="130"/>
      <c r="N17" s="52">
        <f t="shared" si="0"/>
        <v>0.15</v>
      </c>
      <c r="O17" s="52">
        <v>0</v>
      </c>
      <c r="P17" s="32">
        <f t="shared" si="1"/>
        <v>1.6</v>
      </c>
      <c r="Q17" s="52">
        <f t="shared" si="2"/>
        <v>1.4500000000000002</v>
      </c>
      <c r="R17" s="29"/>
      <c r="S17" s="28">
        <v>0.163</v>
      </c>
      <c r="T17" s="20">
        <f t="shared" si="3"/>
        <v>0.313</v>
      </c>
      <c r="U17" s="21">
        <f t="shared" si="4"/>
        <v>0</v>
      </c>
      <c r="V17" s="22">
        <f t="shared" si="5"/>
        <v>0</v>
      </c>
      <c r="W17" s="20">
        <f t="shared" si="6"/>
        <v>0.313</v>
      </c>
      <c r="X17" s="21">
        <v>0</v>
      </c>
      <c r="Y17" s="86">
        <f t="shared" si="7"/>
        <v>1.6</v>
      </c>
      <c r="Z17" s="20">
        <f t="shared" si="8"/>
        <v>1.2870000000000001</v>
      </c>
      <c r="AA17" s="29"/>
    </row>
    <row r="18" spans="1:27" s="7" customFormat="1" ht="15.75" customHeight="1">
      <c r="A18" s="111" t="s">
        <v>7</v>
      </c>
      <c r="B18" s="51" t="s">
        <v>53</v>
      </c>
      <c r="C18" s="32" t="s">
        <v>31</v>
      </c>
      <c r="D18" s="32" t="s">
        <v>183</v>
      </c>
      <c r="E18" s="32">
        <v>1.6</v>
      </c>
      <c r="F18" s="32" t="s">
        <v>184</v>
      </c>
      <c r="G18" s="32">
        <v>2.5</v>
      </c>
      <c r="H18" s="32" t="s">
        <v>185</v>
      </c>
      <c r="I18" s="32" t="s">
        <v>185</v>
      </c>
      <c r="J18" s="52">
        <v>0.73</v>
      </c>
      <c r="K18" s="110">
        <v>0.24</v>
      </c>
      <c r="L18" s="130">
        <v>0</v>
      </c>
      <c r="M18" s="130"/>
      <c r="N18" s="52">
        <f t="shared" si="0"/>
        <v>0.73</v>
      </c>
      <c r="O18" s="52">
        <v>0</v>
      </c>
      <c r="P18" s="32">
        <f t="shared" si="1"/>
        <v>1.6</v>
      </c>
      <c r="Q18" s="52">
        <f t="shared" si="2"/>
        <v>0.8700000000000001</v>
      </c>
      <c r="R18" s="29"/>
      <c r="S18" s="28">
        <v>0.05</v>
      </c>
      <c r="T18" s="20">
        <f t="shared" si="3"/>
        <v>0.78</v>
      </c>
      <c r="U18" s="21">
        <f t="shared" si="4"/>
        <v>0</v>
      </c>
      <c r="V18" s="22">
        <f t="shared" si="5"/>
        <v>0</v>
      </c>
      <c r="W18" s="20">
        <f t="shared" si="6"/>
        <v>0.78</v>
      </c>
      <c r="X18" s="21">
        <v>0</v>
      </c>
      <c r="Y18" s="86">
        <f t="shared" si="7"/>
        <v>1.6</v>
      </c>
      <c r="Z18" s="20">
        <f t="shared" si="8"/>
        <v>0.8200000000000001</v>
      </c>
      <c r="AA18" s="29"/>
    </row>
    <row r="19" spans="1:27" s="7" customFormat="1" ht="15.75" customHeight="1">
      <c r="A19" s="111" t="s">
        <v>8</v>
      </c>
      <c r="B19" s="51" t="s">
        <v>54</v>
      </c>
      <c r="C19" s="32" t="s">
        <v>33</v>
      </c>
      <c r="D19" s="32" t="s">
        <v>183</v>
      </c>
      <c r="E19" s="32">
        <v>1.6</v>
      </c>
      <c r="F19" s="32" t="s">
        <v>184</v>
      </c>
      <c r="G19" s="32">
        <v>1</v>
      </c>
      <c r="H19" s="32" t="s">
        <v>185</v>
      </c>
      <c r="I19" s="32" t="s">
        <v>185</v>
      </c>
      <c r="J19" s="52">
        <v>0.31</v>
      </c>
      <c r="K19" s="110">
        <v>0.24</v>
      </c>
      <c r="L19" s="130">
        <v>0</v>
      </c>
      <c r="M19" s="130"/>
      <c r="N19" s="52">
        <f t="shared" si="0"/>
        <v>0.31</v>
      </c>
      <c r="O19" s="52">
        <v>0</v>
      </c>
      <c r="P19" s="32">
        <f t="shared" si="1"/>
        <v>1</v>
      </c>
      <c r="Q19" s="52">
        <f t="shared" si="2"/>
        <v>0.69</v>
      </c>
      <c r="R19" s="29"/>
      <c r="S19" s="28">
        <v>0.404</v>
      </c>
      <c r="T19" s="20">
        <f t="shared" si="3"/>
        <v>0.714</v>
      </c>
      <c r="U19" s="21">
        <f t="shared" si="4"/>
        <v>0</v>
      </c>
      <c r="V19" s="22">
        <f t="shared" si="5"/>
        <v>0</v>
      </c>
      <c r="W19" s="20">
        <f t="shared" si="6"/>
        <v>0.714</v>
      </c>
      <c r="X19" s="21">
        <v>0</v>
      </c>
      <c r="Y19" s="86">
        <f t="shared" si="7"/>
        <v>1</v>
      </c>
      <c r="Z19" s="20">
        <f t="shared" si="8"/>
        <v>0.28600000000000003</v>
      </c>
      <c r="AA19" s="29"/>
    </row>
    <row r="20" spans="1:27" s="7" customFormat="1" ht="15.75" customHeight="1">
      <c r="A20" s="111" t="s">
        <v>9</v>
      </c>
      <c r="B20" s="51" t="s">
        <v>55</v>
      </c>
      <c r="C20" s="32" t="s">
        <v>182</v>
      </c>
      <c r="D20" s="32" t="s">
        <v>183</v>
      </c>
      <c r="E20" s="32">
        <v>1</v>
      </c>
      <c r="F20" s="32" t="s">
        <v>184</v>
      </c>
      <c r="G20" s="32">
        <v>2.5</v>
      </c>
      <c r="H20" s="32" t="s">
        <v>185</v>
      </c>
      <c r="I20" s="32" t="s">
        <v>185</v>
      </c>
      <c r="J20" s="52">
        <v>0.13</v>
      </c>
      <c r="K20" s="110">
        <v>0.08</v>
      </c>
      <c r="L20" s="130">
        <v>0</v>
      </c>
      <c r="M20" s="130"/>
      <c r="N20" s="52">
        <f t="shared" si="0"/>
        <v>0.13</v>
      </c>
      <c r="O20" s="52">
        <v>0</v>
      </c>
      <c r="P20" s="32">
        <f t="shared" si="1"/>
        <v>1</v>
      </c>
      <c r="Q20" s="52">
        <f t="shared" si="2"/>
        <v>0.87</v>
      </c>
      <c r="R20" s="29"/>
      <c r="S20" s="28">
        <v>0.142</v>
      </c>
      <c r="T20" s="20">
        <f t="shared" si="3"/>
        <v>0.272</v>
      </c>
      <c r="U20" s="21">
        <f t="shared" si="4"/>
        <v>0</v>
      </c>
      <c r="V20" s="22">
        <f t="shared" si="5"/>
        <v>0</v>
      </c>
      <c r="W20" s="20">
        <f t="shared" si="6"/>
        <v>0.272</v>
      </c>
      <c r="X20" s="21">
        <v>0</v>
      </c>
      <c r="Y20" s="86">
        <f t="shared" si="7"/>
        <v>1</v>
      </c>
      <c r="Z20" s="20">
        <f t="shared" si="8"/>
        <v>0.728</v>
      </c>
      <c r="AA20" s="29"/>
    </row>
    <row r="21" spans="1:27" s="7" customFormat="1" ht="15.75" customHeight="1">
      <c r="A21" s="112" t="s">
        <v>10</v>
      </c>
      <c r="B21" s="100" t="s">
        <v>56</v>
      </c>
      <c r="C21" s="101" t="s">
        <v>40</v>
      </c>
      <c r="D21" s="101" t="s">
        <v>183</v>
      </c>
      <c r="E21" s="101">
        <v>1</v>
      </c>
      <c r="F21" s="101" t="s">
        <v>184</v>
      </c>
      <c r="G21" s="101">
        <v>1.6</v>
      </c>
      <c r="H21" s="101" t="s">
        <v>185</v>
      </c>
      <c r="I21" s="101" t="s">
        <v>185</v>
      </c>
      <c r="J21" s="102">
        <v>0.63</v>
      </c>
      <c r="K21" s="109">
        <v>0.34</v>
      </c>
      <c r="L21" s="134">
        <v>0</v>
      </c>
      <c r="M21" s="134"/>
      <c r="N21" s="102">
        <f t="shared" si="0"/>
        <v>0.63</v>
      </c>
      <c r="O21" s="102">
        <v>0</v>
      </c>
      <c r="P21" s="101">
        <f t="shared" si="1"/>
        <v>1</v>
      </c>
      <c r="Q21" s="102">
        <f t="shared" si="2"/>
        <v>0.37</v>
      </c>
      <c r="R21" s="72"/>
      <c r="S21" s="71">
        <v>0.851</v>
      </c>
      <c r="T21" s="92">
        <f t="shared" si="3"/>
        <v>1.4809999999999999</v>
      </c>
      <c r="U21" s="73">
        <f t="shared" si="4"/>
        <v>0</v>
      </c>
      <c r="V21" s="74">
        <f t="shared" si="5"/>
        <v>0</v>
      </c>
      <c r="W21" s="92">
        <f t="shared" si="6"/>
        <v>1.4809999999999999</v>
      </c>
      <c r="X21" s="73">
        <v>0</v>
      </c>
      <c r="Y21" s="87">
        <f t="shared" si="7"/>
        <v>1</v>
      </c>
      <c r="Z21" s="92">
        <f t="shared" si="8"/>
        <v>-0.48099999999999987</v>
      </c>
      <c r="AA21" s="72"/>
    </row>
    <row r="22" spans="1:27" s="7" customFormat="1" ht="15.75" customHeight="1">
      <c r="A22" s="111" t="s">
        <v>11</v>
      </c>
      <c r="B22" s="51" t="s">
        <v>57</v>
      </c>
      <c r="C22" s="32" t="s">
        <v>177</v>
      </c>
      <c r="D22" s="32" t="s">
        <v>183</v>
      </c>
      <c r="E22" s="32">
        <v>1.6</v>
      </c>
      <c r="F22" s="32" t="s">
        <v>184</v>
      </c>
      <c r="G22" s="32">
        <v>1.8</v>
      </c>
      <c r="H22" s="32" t="s">
        <v>185</v>
      </c>
      <c r="I22" s="32" t="s">
        <v>185</v>
      </c>
      <c r="J22" s="52">
        <v>0.16</v>
      </c>
      <c r="K22" s="110">
        <v>0.16</v>
      </c>
      <c r="L22" s="130">
        <v>0</v>
      </c>
      <c r="M22" s="130"/>
      <c r="N22" s="52">
        <f t="shared" si="0"/>
        <v>0.16</v>
      </c>
      <c r="O22" s="52">
        <v>0</v>
      </c>
      <c r="P22" s="32">
        <f t="shared" si="1"/>
        <v>1.6</v>
      </c>
      <c r="Q22" s="52">
        <f t="shared" si="2"/>
        <v>1.4400000000000002</v>
      </c>
      <c r="R22" s="29"/>
      <c r="S22" s="28">
        <v>0.088</v>
      </c>
      <c r="T22" s="20">
        <f t="shared" si="3"/>
        <v>0.248</v>
      </c>
      <c r="U22" s="21">
        <f t="shared" si="4"/>
        <v>0</v>
      </c>
      <c r="V22" s="22">
        <f t="shared" si="5"/>
        <v>0</v>
      </c>
      <c r="W22" s="20">
        <f t="shared" si="6"/>
        <v>0.248</v>
      </c>
      <c r="X22" s="21">
        <v>0</v>
      </c>
      <c r="Y22" s="86">
        <f t="shared" si="7"/>
        <v>1.6</v>
      </c>
      <c r="Z22" s="20">
        <f t="shared" si="8"/>
        <v>1.352</v>
      </c>
      <c r="AA22" s="29"/>
    </row>
    <row r="23" spans="1:27" s="7" customFormat="1" ht="15.75" customHeight="1">
      <c r="A23" s="111" t="s">
        <v>12</v>
      </c>
      <c r="B23" s="51" t="s">
        <v>58</v>
      </c>
      <c r="C23" s="32" t="s">
        <v>29</v>
      </c>
      <c r="D23" s="32" t="s">
        <v>183</v>
      </c>
      <c r="E23" s="32">
        <v>1.6</v>
      </c>
      <c r="F23" s="32" t="s">
        <v>184</v>
      </c>
      <c r="G23" s="32">
        <v>1.6</v>
      </c>
      <c r="H23" s="32" t="s">
        <v>185</v>
      </c>
      <c r="I23" s="32" t="s">
        <v>185</v>
      </c>
      <c r="J23" s="52">
        <v>0.29</v>
      </c>
      <c r="K23" s="110">
        <v>0.4</v>
      </c>
      <c r="L23" s="130">
        <v>0</v>
      </c>
      <c r="M23" s="130"/>
      <c r="N23" s="52">
        <f t="shared" si="0"/>
        <v>0.29</v>
      </c>
      <c r="O23" s="52">
        <v>0</v>
      </c>
      <c r="P23" s="32">
        <f t="shared" si="1"/>
        <v>1.6</v>
      </c>
      <c r="Q23" s="52">
        <f t="shared" si="2"/>
        <v>1.31</v>
      </c>
      <c r="R23" s="29"/>
      <c r="S23" s="28">
        <v>0.168</v>
      </c>
      <c r="T23" s="20">
        <f t="shared" si="3"/>
        <v>0.45799999999999996</v>
      </c>
      <c r="U23" s="21">
        <f t="shared" si="4"/>
        <v>0</v>
      </c>
      <c r="V23" s="22">
        <f t="shared" si="5"/>
        <v>0</v>
      </c>
      <c r="W23" s="20">
        <f t="shared" si="6"/>
        <v>0.45799999999999996</v>
      </c>
      <c r="X23" s="21">
        <v>0</v>
      </c>
      <c r="Y23" s="86">
        <f t="shared" si="7"/>
        <v>1.6</v>
      </c>
      <c r="Z23" s="20">
        <f t="shared" si="8"/>
        <v>1.1420000000000001</v>
      </c>
      <c r="AA23" s="29"/>
    </row>
    <row r="24" spans="1:27" s="7" customFormat="1" ht="15.75" customHeight="1">
      <c r="A24" s="111" t="s">
        <v>13</v>
      </c>
      <c r="B24" s="51" t="s">
        <v>179</v>
      </c>
      <c r="C24" s="32" t="s">
        <v>29</v>
      </c>
      <c r="D24" s="32" t="s">
        <v>183</v>
      </c>
      <c r="E24" s="32">
        <v>1.6</v>
      </c>
      <c r="F24" s="32" t="s">
        <v>184</v>
      </c>
      <c r="G24" s="32">
        <v>1.6</v>
      </c>
      <c r="H24" s="32" t="s">
        <v>185</v>
      </c>
      <c r="I24" s="32" t="s">
        <v>185</v>
      </c>
      <c r="J24" s="52">
        <v>0.18</v>
      </c>
      <c r="K24" s="110">
        <v>0.12</v>
      </c>
      <c r="L24" s="130">
        <v>0</v>
      </c>
      <c r="M24" s="130"/>
      <c r="N24" s="52">
        <f t="shared" si="0"/>
        <v>0.18</v>
      </c>
      <c r="O24" s="52">
        <v>0</v>
      </c>
      <c r="P24" s="32">
        <f t="shared" si="1"/>
        <v>1.6</v>
      </c>
      <c r="Q24" s="52">
        <f>P24-N24</f>
        <v>1.4200000000000002</v>
      </c>
      <c r="R24" s="29"/>
      <c r="S24" s="28">
        <v>0.189</v>
      </c>
      <c r="T24" s="20">
        <f t="shared" si="3"/>
        <v>0.369</v>
      </c>
      <c r="U24" s="21">
        <f t="shared" si="4"/>
        <v>0</v>
      </c>
      <c r="V24" s="22">
        <f t="shared" si="5"/>
        <v>0</v>
      </c>
      <c r="W24" s="20">
        <f t="shared" si="6"/>
        <v>0.369</v>
      </c>
      <c r="X24" s="21">
        <v>0</v>
      </c>
      <c r="Y24" s="86">
        <f t="shared" si="7"/>
        <v>1.6</v>
      </c>
      <c r="Z24" s="20">
        <f t="shared" si="8"/>
        <v>1.231</v>
      </c>
      <c r="AA24" s="29"/>
    </row>
    <row r="25" spans="1:27" s="7" customFormat="1" ht="15.75" customHeight="1">
      <c r="A25" s="111" t="s">
        <v>14</v>
      </c>
      <c r="B25" s="51" t="s">
        <v>60</v>
      </c>
      <c r="C25" s="32" t="s">
        <v>38</v>
      </c>
      <c r="D25" s="32" t="s">
        <v>183</v>
      </c>
      <c r="E25" s="32">
        <v>4</v>
      </c>
      <c r="F25" s="32" t="s">
        <v>184</v>
      </c>
      <c r="G25" s="32">
        <v>4</v>
      </c>
      <c r="H25" s="32" t="s">
        <v>185</v>
      </c>
      <c r="I25" s="32" t="s">
        <v>185</v>
      </c>
      <c r="J25" s="52">
        <v>1.1</v>
      </c>
      <c r="K25" s="110">
        <v>2.72</v>
      </c>
      <c r="L25" s="130">
        <v>0</v>
      </c>
      <c r="M25" s="130"/>
      <c r="N25" s="52">
        <f>J25</f>
        <v>1.1</v>
      </c>
      <c r="O25" s="52">
        <v>0</v>
      </c>
      <c r="P25" s="32">
        <f t="shared" si="1"/>
        <v>4</v>
      </c>
      <c r="Q25" s="52">
        <f>P25-N25</f>
        <v>2.9</v>
      </c>
      <c r="R25" s="29"/>
      <c r="S25" s="28">
        <v>2.136</v>
      </c>
      <c r="T25" s="20">
        <f t="shared" si="3"/>
        <v>3.236</v>
      </c>
      <c r="U25" s="21">
        <f t="shared" si="4"/>
        <v>0</v>
      </c>
      <c r="V25" s="22">
        <f t="shared" si="5"/>
        <v>0</v>
      </c>
      <c r="W25" s="20">
        <f t="shared" si="6"/>
        <v>3.236</v>
      </c>
      <c r="X25" s="21">
        <v>0</v>
      </c>
      <c r="Y25" s="86">
        <f t="shared" si="7"/>
        <v>4</v>
      </c>
      <c r="Z25" s="20">
        <f t="shared" si="8"/>
        <v>0.7639999999999998</v>
      </c>
      <c r="AA25" s="29"/>
    </row>
    <row r="26" spans="1:27" s="7" customFormat="1" ht="15.75" customHeight="1">
      <c r="A26" s="111" t="s">
        <v>15</v>
      </c>
      <c r="B26" s="51" t="s">
        <v>61</v>
      </c>
      <c r="C26" s="32" t="s">
        <v>29</v>
      </c>
      <c r="D26" s="32" t="s">
        <v>183</v>
      </c>
      <c r="E26" s="32">
        <v>1.6</v>
      </c>
      <c r="F26" s="32" t="s">
        <v>184</v>
      </c>
      <c r="G26" s="32">
        <v>1.6</v>
      </c>
      <c r="H26" s="32" t="s">
        <v>185</v>
      </c>
      <c r="I26" s="32" t="s">
        <v>185</v>
      </c>
      <c r="J26" s="52">
        <v>0.25</v>
      </c>
      <c r="K26" s="110">
        <v>0.79</v>
      </c>
      <c r="L26" s="130">
        <v>0</v>
      </c>
      <c r="M26" s="130"/>
      <c r="N26" s="52">
        <f>J26</f>
        <v>0.25</v>
      </c>
      <c r="O26" s="52">
        <v>0</v>
      </c>
      <c r="P26" s="32">
        <f t="shared" si="1"/>
        <v>1.6</v>
      </c>
      <c r="Q26" s="52">
        <f>P26-N26</f>
        <v>1.35</v>
      </c>
      <c r="R26" s="29"/>
      <c r="S26" s="28">
        <v>0.312</v>
      </c>
      <c r="T26" s="20">
        <f t="shared" si="3"/>
        <v>0.562</v>
      </c>
      <c r="U26" s="21">
        <f t="shared" si="4"/>
        <v>0</v>
      </c>
      <c r="V26" s="22">
        <f t="shared" si="5"/>
        <v>0</v>
      </c>
      <c r="W26" s="20">
        <f t="shared" si="6"/>
        <v>0.562</v>
      </c>
      <c r="X26" s="21">
        <v>0</v>
      </c>
      <c r="Y26" s="86">
        <f t="shared" si="7"/>
        <v>1.6</v>
      </c>
      <c r="Z26" s="20">
        <f t="shared" si="8"/>
        <v>1.038</v>
      </c>
      <c r="AA26" s="29"/>
    </row>
    <row r="27" spans="1:27" s="7" customFormat="1" ht="15.75" customHeight="1">
      <c r="A27" s="111" t="s">
        <v>59</v>
      </c>
      <c r="B27" s="51" t="s">
        <v>62</v>
      </c>
      <c r="C27" s="32" t="s">
        <v>28</v>
      </c>
      <c r="D27" s="32" t="s">
        <v>183</v>
      </c>
      <c r="E27" s="32">
        <v>2.5</v>
      </c>
      <c r="F27" s="32" t="s">
        <v>184</v>
      </c>
      <c r="G27" s="32">
        <v>2.5</v>
      </c>
      <c r="H27" s="32" t="s">
        <v>185</v>
      </c>
      <c r="I27" s="32" t="s">
        <v>185</v>
      </c>
      <c r="J27" s="52">
        <v>0.47</v>
      </c>
      <c r="K27" s="110">
        <v>0.64</v>
      </c>
      <c r="L27" s="130">
        <v>0</v>
      </c>
      <c r="M27" s="130"/>
      <c r="N27" s="52">
        <f>J27</f>
        <v>0.47</v>
      </c>
      <c r="O27" s="52">
        <v>0</v>
      </c>
      <c r="P27" s="32">
        <f t="shared" si="1"/>
        <v>2.5</v>
      </c>
      <c r="Q27" s="52">
        <f>P27-N27</f>
        <v>2.0300000000000002</v>
      </c>
      <c r="R27" s="29"/>
      <c r="S27" s="28">
        <v>0.297</v>
      </c>
      <c r="T27" s="20">
        <f t="shared" si="3"/>
        <v>0.7669999999999999</v>
      </c>
      <c r="U27" s="21">
        <f t="shared" si="4"/>
        <v>0</v>
      </c>
      <c r="V27" s="22">
        <f t="shared" si="5"/>
        <v>0</v>
      </c>
      <c r="W27" s="20">
        <f t="shared" si="6"/>
        <v>0.7669999999999999</v>
      </c>
      <c r="X27" s="21">
        <v>0</v>
      </c>
      <c r="Y27" s="86">
        <f t="shared" si="7"/>
        <v>2.5</v>
      </c>
      <c r="Z27" s="20">
        <f t="shared" si="8"/>
        <v>1.733</v>
      </c>
      <c r="AA27" s="29"/>
    </row>
    <row r="28" spans="1:27" s="13" customFormat="1" ht="15.75" customHeight="1">
      <c r="A28" s="33"/>
      <c r="B28" s="34" t="s">
        <v>17</v>
      </c>
      <c r="C28" s="37">
        <v>76.5</v>
      </c>
      <c r="D28" s="124">
        <f>SUM(E11:I27)+SUM(E9:I9)</f>
        <v>76.5</v>
      </c>
      <c r="E28" s="124"/>
      <c r="F28" s="124"/>
      <c r="G28" s="124"/>
      <c r="H28" s="124"/>
      <c r="I28" s="124"/>
      <c r="J28" s="36">
        <f>SUM(J11:J27)+J9</f>
        <v>9.582</v>
      </c>
      <c r="K28" s="35"/>
      <c r="L28" s="122">
        <v>0</v>
      </c>
      <c r="M28" s="122"/>
      <c r="N28" s="36">
        <f>SUM(N11:N27)+N9</f>
        <v>9.582</v>
      </c>
      <c r="O28" s="36">
        <v>0</v>
      </c>
      <c r="P28" s="37">
        <f>SUM(P11:P27)+P9</f>
        <v>36.900000000000006</v>
      </c>
      <c r="Q28" s="36">
        <f>SUM(Q11:R27)+Q9</f>
        <v>27.318</v>
      </c>
      <c r="R28" s="33"/>
      <c r="S28" s="58"/>
      <c r="T28" s="93"/>
      <c r="U28" s="33"/>
      <c r="V28" s="33"/>
      <c r="W28" s="93"/>
      <c r="X28" s="33"/>
      <c r="Y28" s="88"/>
      <c r="Z28" s="93"/>
      <c r="AA28" s="33"/>
    </row>
    <row r="29" spans="1:27" s="9" customFormat="1" ht="15.75" customHeight="1">
      <c r="A29" s="38"/>
      <c r="B29" s="39" t="s">
        <v>43</v>
      </c>
      <c r="C29" s="59"/>
      <c r="D29" s="127"/>
      <c r="E29" s="127"/>
      <c r="F29" s="127"/>
      <c r="G29" s="127"/>
      <c r="H29" s="127"/>
      <c r="I29" s="127"/>
      <c r="J29" s="41"/>
      <c r="K29" s="40"/>
      <c r="L29" s="41"/>
      <c r="M29" s="41"/>
      <c r="N29" s="41"/>
      <c r="O29" s="41"/>
      <c r="P29" s="41"/>
      <c r="Q29" s="41"/>
      <c r="R29" s="60"/>
      <c r="S29" s="61"/>
      <c r="T29" s="94"/>
      <c r="U29" s="60"/>
      <c r="V29" s="60"/>
      <c r="W29" s="91"/>
      <c r="X29" s="38"/>
      <c r="Y29" s="85"/>
      <c r="Z29" s="91"/>
      <c r="AA29" s="38"/>
    </row>
    <row r="30" spans="1:27" s="5" customFormat="1" ht="18.75" customHeight="1">
      <c r="A30" s="42"/>
      <c r="B30" s="34" t="s">
        <v>44</v>
      </c>
      <c r="C30" s="62"/>
      <c r="D30" s="125"/>
      <c r="E30" s="125"/>
      <c r="F30" s="125"/>
      <c r="G30" s="125"/>
      <c r="H30" s="125"/>
      <c r="I30" s="125"/>
      <c r="J30" s="42"/>
      <c r="K30" s="43"/>
      <c r="L30" s="133"/>
      <c r="M30" s="133"/>
      <c r="N30" s="42"/>
      <c r="O30" s="42"/>
      <c r="P30" s="42"/>
      <c r="Q30" s="36">
        <f>SUM(Q28)</f>
        <v>27.318</v>
      </c>
      <c r="R30" s="42"/>
      <c r="S30" s="63"/>
      <c r="T30" s="95"/>
      <c r="U30" s="42"/>
      <c r="V30" s="42"/>
      <c r="W30" s="95"/>
      <c r="X30" s="42"/>
      <c r="Y30" s="62"/>
      <c r="Z30" s="95"/>
      <c r="AA30" s="42"/>
    </row>
    <row r="31" spans="1:27" ht="18" customHeight="1">
      <c r="A31" s="153" t="s">
        <v>65</v>
      </c>
      <c r="B31" s="154"/>
      <c r="C31" s="154"/>
      <c r="D31" s="154"/>
      <c r="E31" s="154"/>
      <c r="F31" s="154"/>
      <c r="G31" s="154"/>
      <c r="H31" s="154"/>
      <c r="I31" s="154"/>
      <c r="J31" s="154"/>
      <c r="K31" s="154"/>
      <c r="L31" s="154"/>
      <c r="M31" s="154"/>
      <c r="N31" s="154"/>
      <c r="O31" s="154"/>
      <c r="P31" s="154"/>
      <c r="Q31" s="154"/>
      <c r="R31" s="154"/>
      <c r="S31" s="154"/>
      <c r="T31" s="154"/>
      <c r="U31" s="154"/>
      <c r="V31" s="154"/>
      <c r="W31" s="154"/>
      <c r="X31" s="154"/>
      <c r="Y31" s="154"/>
      <c r="Z31" s="154"/>
      <c r="AA31" s="155"/>
    </row>
    <row r="32" spans="1:27" s="6" customFormat="1" ht="18" customHeight="1">
      <c r="A32" s="150" t="s">
        <v>42</v>
      </c>
      <c r="B32" s="151"/>
      <c r="C32" s="151"/>
      <c r="D32" s="151"/>
      <c r="E32" s="151"/>
      <c r="F32" s="151"/>
      <c r="G32" s="151"/>
      <c r="H32" s="151"/>
      <c r="I32" s="151"/>
      <c r="J32" s="151"/>
      <c r="K32" s="151"/>
      <c r="L32" s="151"/>
      <c r="M32" s="151"/>
      <c r="N32" s="151"/>
      <c r="O32" s="151"/>
      <c r="P32" s="151"/>
      <c r="Q32" s="151"/>
      <c r="R32" s="151"/>
      <c r="S32" s="151"/>
      <c r="T32" s="151"/>
      <c r="U32" s="151"/>
      <c r="V32" s="151"/>
      <c r="W32" s="151"/>
      <c r="X32" s="151"/>
      <c r="Y32" s="151"/>
      <c r="Z32" s="151"/>
      <c r="AA32" s="152"/>
    </row>
    <row r="33" spans="1:27" s="4" customFormat="1" ht="18" customHeight="1">
      <c r="A33" s="44" t="s">
        <v>0</v>
      </c>
      <c r="B33" s="31" t="s">
        <v>66</v>
      </c>
      <c r="C33" s="27" t="s">
        <v>34</v>
      </c>
      <c r="D33" s="27" t="s">
        <v>183</v>
      </c>
      <c r="E33" s="27">
        <v>16</v>
      </c>
      <c r="F33" s="27" t="s">
        <v>184</v>
      </c>
      <c r="G33" s="27">
        <v>16</v>
      </c>
      <c r="H33" s="27" t="s">
        <v>185</v>
      </c>
      <c r="I33" s="27" t="s">
        <v>185</v>
      </c>
      <c r="J33" s="28">
        <v>5.99</v>
      </c>
      <c r="K33" s="110">
        <v>6.46</v>
      </c>
      <c r="L33" s="130">
        <v>0</v>
      </c>
      <c r="M33" s="130"/>
      <c r="N33" s="28">
        <f>J33</f>
        <v>5.99</v>
      </c>
      <c r="O33" s="28">
        <v>0</v>
      </c>
      <c r="P33" s="27">
        <f aca="true" t="shared" si="9" ref="P33:P55">MIN(D33:I33)</f>
        <v>16</v>
      </c>
      <c r="Q33" s="28">
        <f>P33-N33</f>
        <v>10.01</v>
      </c>
      <c r="R33" s="65"/>
      <c r="S33" s="66">
        <v>3.872</v>
      </c>
      <c r="T33" s="20">
        <f aca="true" t="shared" si="10" ref="T33:T55">J33+S33</f>
        <v>9.862</v>
      </c>
      <c r="U33" s="21">
        <f aca="true" t="shared" si="11" ref="U33:U55">L33</f>
        <v>0</v>
      </c>
      <c r="V33" s="22">
        <f aca="true" t="shared" si="12" ref="V33:V55">M33</f>
        <v>0</v>
      </c>
      <c r="W33" s="20">
        <f aca="true" t="shared" si="13" ref="W33:W55">T33-U33</f>
        <v>9.862</v>
      </c>
      <c r="X33" s="21">
        <v>0</v>
      </c>
      <c r="Y33" s="86">
        <f aca="true" t="shared" si="14" ref="Y33:Y55">P33</f>
        <v>16</v>
      </c>
      <c r="Z33" s="20">
        <f aca="true" t="shared" si="15" ref="Z33:Z55">Y33-W33</f>
        <v>6.138</v>
      </c>
      <c r="AA33" s="29"/>
    </row>
    <row r="34" spans="1:27" s="4" customFormat="1" ht="18" customHeight="1">
      <c r="A34" s="44" t="s">
        <v>1</v>
      </c>
      <c r="B34" s="31" t="s">
        <v>67</v>
      </c>
      <c r="C34" s="27" t="s">
        <v>30</v>
      </c>
      <c r="D34" s="27" t="s">
        <v>183</v>
      </c>
      <c r="E34" s="27">
        <v>6.3</v>
      </c>
      <c r="F34" s="27" t="s">
        <v>184</v>
      </c>
      <c r="G34" s="27">
        <v>6.3</v>
      </c>
      <c r="H34" s="27" t="s">
        <v>185</v>
      </c>
      <c r="I34" s="27" t="s">
        <v>185</v>
      </c>
      <c r="J34" s="28">
        <v>0.49</v>
      </c>
      <c r="K34" s="110">
        <v>0.67</v>
      </c>
      <c r="L34" s="130">
        <v>0</v>
      </c>
      <c r="M34" s="130"/>
      <c r="N34" s="28">
        <f aca="true" t="shared" si="16" ref="N34:N48">J34</f>
        <v>0.49</v>
      </c>
      <c r="O34" s="28">
        <v>0</v>
      </c>
      <c r="P34" s="27">
        <f t="shared" si="9"/>
        <v>6.3</v>
      </c>
      <c r="Q34" s="28">
        <f aca="true" t="shared" si="17" ref="Q34:Q47">P34-N34</f>
        <v>5.81</v>
      </c>
      <c r="R34" s="65"/>
      <c r="S34" s="66">
        <v>0.032</v>
      </c>
      <c r="T34" s="20">
        <f t="shared" si="10"/>
        <v>0.522</v>
      </c>
      <c r="U34" s="21">
        <f t="shared" si="11"/>
        <v>0</v>
      </c>
      <c r="V34" s="22">
        <f t="shared" si="12"/>
        <v>0</v>
      </c>
      <c r="W34" s="20">
        <f t="shared" si="13"/>
        <v>0.522</v>
      </c>
      <c r="X34" s="21">
        <v>0</v>
      </c>
      <c r="Y34" s="86">
        <f t="shared" si="14"/>
        <v>6.3</v>
      </c>
      <c r="Z34" s="20">
        <f t="shared" si="15"/>
        <v>5.778</v>
      </c>
      <c r="AA34" s="65"/>
    </row>
    <row r="35" spans="1:27" s="4" customFormat="1" ht="18" customHeight="1">
      <c r="A35" s="44" t="s">
        <v>2</v>
      </c>
      <c r="B35" s="31" t="s">
        <v>68</v>
      </c>
      <c r="C35" s="27" t="s">
        <v>35</v>
      </c>
      <c r="D35" s="27" t="s">
        <v>183</v>
      </c>
      <c r="E35" s="27">
        <v>10</v>
      </c>
      <c r="F35" s="27" t="s">
        <v>184</v>
      </c>
      <c r="G35" s="27">
        <v>10</v>
      </c>
      <c r="H35" s="27" t="s">
        <v>185</v>
      </c>
      <c r="I35" s="27" t="s">
        <v>185</v>
      </c>
      <c r="J35" s="28">
        <v>2.18</v>
      </c>
      <c r="K35" s="110">
        <v>1.51</v>
      </c>
      <c r="L35" s="130">
        <v>0</v>
      </c>
      <c r="M35" s="130"/>
      <c r="N35" s="28">
        <f t="shared" si="16"/>
        <v>2.18</v>
      </c>
      <c r="O35" s="28">
        <v>0</v>
      </c>
      <c r="P35" s="27">
        <f t="shared" si="9"/>
        <v>10</v>
      </c>
      <c r="Q35" s="28">
        <f t="shared" si="17"/>
        <v>7.82</v>
      </c>
      <c r="R35" s="65"/>
      <c r="S35" s="66">
        <v>2.622</v>
      </c>
      <c r="T35" s="20">
        <f t="shared" si="10"/>
        <v>4.802</v>
      </c>
      <c r="U35" s="21">
        <f t="shared" si="11"/>
        <v>0</v>
      </c>
      <c r="V35" s="22">
        <f t="shared" si="12"/>
        <v>0</v>
      </c>
      <c r="W35" s="20">
        <f t="shared" si="13"/>
        <v>4.802</v>
      </c>
      <c r="X35" s="21">
        <v>0</v>
      </c>
      <c r="Y35" s="86">
        <f t="shared" si="14"/>
        <v>10</v>
      </c>
      <c r="Z35" s="20">
        <f t="shared" si="15"/>
        <v>5.198</v>
      </c>
      <c r="AA35" s="65"/>
    </row>
    <row r="36" spans="1:27" s="4" customFormat="1" ht="18" customHeight="1">
      <c r="A36" s="44" t="s">
        <v>3</v>
      </c>
      <c r="B36" s="31" t="s">
        <v>69</v>
      </c>
      <c r="C36" s="27" t="s">
        <v>94</v>
      </c>
      <c r="D36" s="27" t="s">
        <v>183</v>
      </c>
      <c r="E36" s="27">
        <v>4</v>
      </c>
      <c r="F36" s="27" t="s">
        <v>184</v>
      </c>
      <c r="G36" s="27">
        <v>1.6</v>
      </c>
      <c r="H36" s="27" t="s">
        <v>185</v>
      </c>
      <c r="I36" s="27" t="s">
        <v>185</v>
      </c>
      <c r="J36" s="28">
        <v>0.82</v>
      </c>
      <c r="K36" s="110">
        <v>0.87</v>
      </c>
      <c r="L36" s="130">
        <v>0</v>
      </c>
      <c r="M36" s="130"/>
      <c r="N36" s="28">
        <f t="shared" si="16"/>
        <v>0.82</v>
      </c>
      <c r="O36" s="28">
        <v>0</v>
      </c>
      <c r="P36" s="27">
        <f t="shared" si="9"/>
        <v>1.6</v>
      </c>
      <c r="Q36" s="28">
        <f t="shared" si="17"/>
        <v>0.7800000000000001</v>
      </c>
      <c r="R36" s="65"/>
      <c r="S36" s="66">
        <v>0.186</v>
      </c>
      <c r="T36" s="20">
        <f t="shared" si="10"/>
        <v>1.006</v>
      </c>
      <c r="U36" s="21">
        <f t="shared" si="11"/>
        <v>0</v>
      </c>
      <c r="V36" s="22">
        <f t="shared" si="12"/>
        <v>0</v>
      </c>
      <c r="W36" s="20">
        <f t="shared" si="13"/>
        <v>1.006</v>
      </c>
      <c r="X36" s="21">
        <v>0</v>
      </c>
      <c r="Y36" s="86">
        <f t="shared" si="14"/>
        <v>1.6</v>
      </c>
      <c r="Z36" s="20">
        <f t="shared" si="15"/>
        <v>0.5940000000000001</v>
      </c>
      <c r="AA36" s="65"/>
    </row>
    <row r="37" spans="1:27" s="4" customFormat="1" ht="18" customHeight="1">
      <c r="A37" s="44" t="s">
        <v>4</v>
      </c>
      <c r="B37" s="31" t="s">
        <v>70</v>
      </c>
      <c r="C37" s="27" t="s">
        <v>29</v>
      </c>
      <c r="D37" s="27" t="s">
        <v>183</v>
      </c>
      <c r="E37" s="27">
        <v>1.6</v>
      </c>
      <c r="F37" s="27" t="s">
        <v>184</v>
      </c>
      <c r="G37" s="27">
        <v>1.6</v>
      </c>
      <c r="H37" s="27" t="s">
        <v>185</v>
      </c>
      <c r="I37" s="27" t="s">
        <v>185</v>
      </c>
      <c r="J37" s="28">
        <v>0.33</v>
      </c>
      <c r="K37" s="110">
        <v>0.71</v>
      </c>
      <c r="L37" s="130">
        <v>0</v>
      </c>
      <c r="M37" s="130"/>
      <c r="N37" s="28">
        <f t="shared" si="16"/>
        <v>0.33</v>
      </c>
      <c r="O37" s="28">
        <v>0</v>
      </c>
      <c r="P37" s="27">
        <f t="shared" si="9"/>
        <v>1.6</v>
      </c>
      <c r="Q37" s="28">
        <f t="shared" si="17"/>
        <v>1.27</v>
      </c>
      <c r="R37" s="65"/>
      <c r="S37" s="66">
        <v>1.114</v>
      </c>
      <c r="T37" s="20">
        <f t="shared" si="10"/>
        <v>1.4440000000000002</v>
      </c>
      <c r="U37" s="21">
        <f t="shared" si="11"/>
        <v>0</v>
      </c>
      <c r="V37" s="22">
        <f t="shared" si="12"/>
        <v>0</v>
      </c>
      <c r="W37" s="20">
        <f t="shared" si="13"/>
        <v>1.4440000000000002</v>
      </c>
      <c r="X37" s="21">
        <v>0</v>
      </c>
      <c r="Y37" s="86">
        <f t="shared" si="14"/>
        <v>1.6</v>
      </c>
      <c r="Z37" s="20">
        <f t="shared" si="15"/>
        <v>0.15599999999999992</v>
      </c>
      <c r="AA37" s="65"/>
    </row>
    <row r="38" spans="1:27" s="4" customFormat="1" ht="18" customHeight="1">
      <c r="A38" s="44" t="s">
        <v>5</v>
      </c>
      <c r="B38" s="31" t="s">
        <v>71</v>
      </c>
      <c r="C38" s="27" t="s">
        <v>95</v>
      </c>
      <c r="D38" s="27" t="s">
        <v>183</v>
      </c>
      <c r="E38" s="27">
        <v>0</v>
      </c>
      <c r="F38" s="27" t="s">
        <v>184</v>
      </c>
      <c r="G38" s="27">
        <v>6.3</v>
      </c>
      <c r="H38" s="27" t="s">
        <v>186</v>
      </c>
      <c r="I38" s="27">
        <v>1</v>
      </c>
      <c r="J38" s="28">
        <v>0.143</v>
      </c>
      <c r="K38" s="110">
        <v>0.14</v>
      </c>
      <c r="L38" s="130">
        <v>0</v>
      </c>
      <c r="M38" s="130"/>
      <c r="N38" s="28">
        <f t="shared" si="16"/>
        <v>0.143</v>
      </c>
      <c r="O38" s="28">
        <v>0</v>
      </c>
      <c r="P38" s="27">
        <v>1</v>
      </c>
      <c r="Q38" s="28">
        <f t="shared" si="17"/>
        <v>0.857</v>
      </c>
      <c r="R38" s="65"/>
      <c r="S38" s="66">
        <v>0.012</v>
      </c>
      <c r="T38" s="20">
        <f t="shared" si="10"/>
        <v>0.155</v>
      </c>
      <c r="U38" s="21">
        <f t="shared" si="11"/>
        <v>0</v>
      </c>
      <c r="V38" s="22">
        <f t="shared" si="12"/>
        <v>0</v>
      </c>
      <c r="W38" s="20">
        <f t="shared" si="13"/>
        <v>0.155</v>
      </c>
      <c r="X38" s="21">
        <v>0</v>
      </c>
      <c r="Y38" s="86">
        <f t="shared" si="14"/>
        <v>1</v>
      </c>
      <c r="Z38" s="20">
        <f t="shared" si="15"/>
        <v>0.845</v>
      </c>
      <c r="AA38" s="65"/>
    </row>
    <row r="39" spans="1:27" s="4" customFormat="1" ht="18" customHeight="1">
      <c r="A39" s="44" t="s">
        <v>6</v>
      </c>
      <c r="B39" s="31" t="s">
        <v>72</v>
      </c>
      <c r="C39" s="27" t="s">
        <v>96</v>
      </c>
      <c r="D39" s="27" t="s">
        <v>188</v>
      </c>
      <c r="E39" s="27">
        <v>63</v>
      </c>
      <c r="F39" s="27" t="s">
        <v>186</v>
      </c>
      <c r="G39" s="27">
        <v>10</v>
      </c>
      <c r="H39" s="27" t="s">
        <v>187</v>
      </c>
      <c r="I39" s="27">
        <v>6.3</v>
      </c>
      <c r="J39" s="28">
        <v>1.64</v>
      </c>
      <c r="K39" s="110">
        <v>2.81</v>
      </c>
      <c r="L39" s="130">
        <v>0</v>
      </c>
      <c r="M39" s="130"/>
      <c r="N39" s="28">
        <f t="shared" si="16"/>
        <v>1.64</v>
      </c>
      <c r="O39" s="28">
        <v>0</v>
      </c>
      <c r="P39" s="27">
        <f t="shared" si="9"/>
        <v>6.3</v>
      </c>
      <c r="Q39" s="28">
        <f t="shared" si="17"/>
        <v>4.66</v>
      </c>
      <c r="R39" s="65"/>
      <c r="S39" s="66">
        <v>0.144</v>
      </c>
      <c r="T39" s="20">
        <f t="shared" si="10"/>
        <v>1.7839999999999998</v>
      </c>
      <c r="U39" s="21">
        <f t="shared" si="11"/>
        <v>0</v>
      </c>
      <c r="V39" s="22">
        <f t="shared" si="12"/>
        <v>0</v>
      </c>
      <c r="W39" s="20">
        <f t="shared" si="13"/>
        <v>1.7839999999999998</v>
      </c>
      <c r="X39" s="21">
        <v>0</v>
      </c>
      <c r="Y39" s="86">
        <f t="shared" si="14"/>
        <v>6.3</v>
      </c>
      <c r="Z39" s="20">
        <f t="shared" si="15"/>
        <v>4.516</v>
      </c>
      <c r="AA39" s="65"/>
    </row>
    <row r="40" spans="1:27" s="4" customFormat="1" ht="18" customHeight="1">
      <c r="A40" s="44" t="s">
        <v>7</v>
      </c>
      <c r="B40" s="31" t="s">
        <v>73</v>
      </c>
      <c r="C40" s="27" t="s">
        <v>30</v>
      </c>
      <c r="D40" s="27" t="s">
        <v>183</v>
      </c>
      <c r="E40" s="27">
        <v>6.3</v>
      </c>
      <c r="F40" s="27" t="s">
        <v>184</v>
      </c>
      <c r="G40" s="27">
        <v>6.3</v>
      </c>
      <c r="H40" s="27" t="s">
        <v>185</v>
      </c>
      <c r="I40" s="27" t="s">
        <v>185</v>
      </c>
      <c r="J40" s="28">
        <v>0.21</v>
      </c>
      <c r="K40" s="110">
        <v>0.35</v>
      </c>
      <c r="L40" s="130">
        <v>0</v>
      </c>
      <c r="M40" s="130"/>
      <c r="N40" s="28">
        <f t="shared" si="16"/>
        <v>0.21</v>
      </c>
      <c r="O40" s="28">
        <v>0</v>
      </c>
      <c r="P40" s="27">
        <f t="shared" si="9"/>
        <v>6.3</v>
      </c>
      <c r="Q40" s="28">
        <f t="shared" si="17"/>
        <v>6.09</v>
      </c>
      <c r="R40" s="65"/>
      <c r="S40" s="66">
        <v>0.044</v>
      </c>
      <c r="T40" s="20">
        <f t="shared" si="10"/>
        <v>0.254</v>
      </c>
      <c r="U40" s="21">
        <f t="shared" si="11"/>
        <v>0</v>
      </c>
      <c r="V40" s="22">
        <f t="shared" si="12"/>
        <v>0</v>
      </c>
      <c r="W40" s="20">
        <f t="shared" si="13"/>
        <v>0.254</v>
      </c>
      <c r="X40" s="21">
        <v>0</v>
      </c>
      <c r="Y40" s="86">
        <f t="shared" si="14"/>
        <v>6.3</v>
      </c>
      <c r="Z40" s="20">
        <f t="shared" si="15"/>
        <v>6.045999999999999</v>
      </c>
      <c r="AA40" s="65"/>
    </row>
    <row r="41" spans="1:27" s="4" customFormat="1" ht="18" customHeight="1">
      <c r="A41" s="44" t="s">
        <v>8</v>
      </c>
      <c r="B41" s="31" t="s">
        <v>74</v>
      </c>
      <c r="C41" s="32" t="s">
        <v>192</v>
      </c>
      <c r="D41" s="32" t="s">
        <v>183</v>
      </c>
      <c r="E41" s="32">
        <v>2.5</v>
      </c>
      <c r="F41" s="32" t="s">
        <v>184</v>
      </c>
      <c r="G41" s="32">
        <v>6.3</v>
      </c>
      <c r="H41" s="27" t="s">
        <v>185</v>
      </c>
      <c r="I41" s="27" t="s">
        <v>185</v>
      </c>
      <c r="J41" s="28">
        <v>0.6</v>
      </c>
      <c r="K41" s="110">
        <v>0.16</v>
      </c>
      <c r="L41" s="130">
        <v>0</v>
      </c>
      <c r="M41" s="130"/>
      <c r="N41" s="28">
        <f t="shared" si="16"/>
        <v>0.6</v>
      </c>
      <c r="O41" s="28">
        <v>0</v>
      </c>
      <c r="P41" s="27">
        <f t="shared" si="9"/>
        <v>2.5</v>
      </c>
      <c r="Q41" s="28">
        <f t="shared" si="17"/>
        <v>1.9</v>
      </c>
      <c r="R41" s="65"/>
      <c r="S41" s="66">
        <v>0.176</v>
      </c>
      <c r="T41" s="20">
        <f t="shared" si="10"/>
        <v>0.776</v>
      </c>
      <c r="U41" s="21">
        <f t="shared" si="11"/>
        <v>0</v>
      </c>
      <c r="V41" s="22">
        <f t="shared" si="12"/>
        <v>0</v>
      </c>
      <c r="W41" s="20">
        <f t="shared" si="13"/>
        <v>0.776</v>
      </c>
      <c r="X41" s="21">
        <v>0</v>
      </c>
      <c r="Y41" s="86">
        <f t="shared" si="14"/>
        <v>2.5</v>
      </c>
      <c r="Z41" s="20">
        <f t="shared" si="15"/>
        <v>1.724</v>
      </c>
      <c r="AA41" s="65"/>
    </row>
    <row r="42" spans="1:27" s="4" customFormat="1" ht="18" customHeight="1">
      <c r="A42" s="44" t="s">
        <v>9</v>
      </c>
      <c r="B42" s="31" t="s">
        <v>75</v>
      </c>
      <c r="C42" s="32" t="s">
        <v>94</v>
      </c>
      <c r="D42" s="32" t="s">
        <v>183</v>
      </c>
      <c r="E42" s="32">
        <v>4</v>
      </c>
      <c r="F42" s="32" t="s">
        <v>184</v>
      </c>
      <c r="G42" s="32">
        <v>1.6</v>
      </c>
      <c r="H42" s="27" t="s">
        <v>185</v>
      </c>
      <c r="I42" s="27" t="s">
        <v>185</v>
      </c>
      <c r="J42" s="28">
        <v>0.006</v>
      </c>
      <c r="K42" s="110">
        <v>0.01</v>
      </c>
      <c r="L42" s="130">
        <v>0</v>
      </c>
      <c r="M42" s="130"/>
      <c r="N42" s="28">
        <f t="shared" si="16"/>
        <v>0.006</v>
      </c>
      <c r="O42" s="28">
        <v>0</v>
      </c>
      <c r="P42" s="27">
        <f t="shared" si="9"/>
        <v>1.6</v>
      </c>
      <c r="Q42" s="28">
        <f t="shared" si="17"/>
        <v>1.594</v>
      </c>
      <c r="R42" s="65"/>
      <c r="S42" s="66">
        <v>0</v>
      </c>
      <c r="T42" s="20">
        <f t="shared" si="10"/>
        <v>0.006</v>
      </c>
      <c r="U42" s="21">
        <f t="shared" si="11"/>
        <v>0</v>
      </c>
      <c r="V42" s="22">
        <f t="shared" si="12"/>
        <v>0</v>
      </c>
      <c r="W42" s="20">
        <f t="shared" si="13"/>
        <v>0.006</v>
      </c>
      <c r="X42" s="21">
        <v>0</v>
      </c>
      <c r="Y42" s="86">
        <f t="shared" si="14"/>
        <v>1.6</v>
      </c>
      <c r="Z42" s="20">
        <f t="shared" si="15"/>
        <v>1.594</v>
      </c>
      <c r="AA42" s="65"/>
    </row>
    <row r="43" spans="1:27" s="4" customFormat="1" ht="18" customHeight="1">
      <c r="A43" s="44" t="s">
        <v>10</v>
      </c>
      <c r="B43" s="31" t="s">
        <v>76</v>
      </c>
      <c r="C43" s="32" t="s">
        <v>28</v>
      </c>
      <c r="D43" s="32" t="s">
        <v>183</v>
      </c>
      <c r="E43" s="32">
        <v>2.5</v>
      </c>
      <c r="F43" s="32" t="s">
        <v>184</v>
      </c>
      <c r="G43" s="32">
        <v>2.5</v>
      </c>
      <c r="H43" s="27" t="s">
        <v>185</v>
      </c>
      <c r="I43" s="27" t="s">
        <v>185</v>
      </c>
      <c r="J43" s="28">
        <v>0.14</v>
      </c>
      <c r="K43" s="110">
        <v>0.14</v>
      </c>
      <c r="L43" s="130">
        <v>0</v>
      </c>
      <c r="M43" s="130"/>
      <c r="N43" s="28">
        <f t="shared" si="16"/>
        <v>0.14</v>
      </c>
      <c r="O43" s="28">
        <v>0</v>
      </c>
      <c r="P43" s="27">
        <f t="shared" si="9"/>
        <v>2.5</v>
      </c>
      <c r="Q43" s="28">
        <f t="shared" si="17"/>
        <v>2.36</v>
      </c>
      <c r="R43" s="65"/>
      <c r="S43" s="66">
        <v>0.004</v>
      </c>
      <c r="T43" s="20">
        <f t="shared" si="10"/>
        <v>0.14400000000000002</v>
      </c>
      <c r="U43" s="21">
        <f t="shared" si="11"/>
        <v>0</v>
      </c>
      <c r="V43" s="22">
        <f t="shared" si="12"/>
        <v>0</v>
      </c>
      <c r="W43" s="20">
        <f t="shared" si="13"/>
        <v>0.14400000000000002</v>
      </c>
      <c r="X43" s="21">
        <v>0</v>
      </c>
      <c r="Y43" s="86">
        <f t="shared" si="14"/>
        <v>2.5</v>
      </c>
      <c r="Z43" s="20">
        <f t="shared" si="15"/>
        <v>2.356</v>
      </c>
      <c r="AA43" s="65"/>
    </row>
    <row r="44" spans="1:27" s="4" customFormat="1" ht="18" customHeight="1">
      <c r="A44" s="44" t="s">
        <v>11</v>
      </c>
      <c r="B44" s="31" t="s">
        <v>77</v>
      </c>
      <c r="C44" s="32" t="s">
        <v>94</v>
      </c>
      <c r="D44" s="32" t="s">
        <v>183</v>
      </c>
      <c r="E44" s="32">
        <v>4</v>
      </c>
      <c r="F44" s="32" t="s">
        <v>184</v>
      </c>
      <c r="G44" s="32">
        <v>1.6</v>
      </c>
      <c r="H44" s="27" t="s">
        <v>185</v>
      </c>
      <c r="I44" s="27" t="s">
        <v>185</v>
      </c>
      <c r="J44" s="28">
        <v>0.29</v>
      </c>
      <c r="K44" s="110">
        <v>0.24</v>
      </c>
      <c r="L44" s="130">
        <v>0</v>
      </c>
      <c r="M44" s="130"/>
      <c r="N44" s="28">
        <f t="shared" si="16"/>
        <v>0.29</v>
      </c>
      <c r="O44" s="28">
        <v>0</v>
      </c>
      <c r="P44" s="27">
        <f t="shared" si="9"/>
        <v>1.6</v>
      </c>
      <c r="Q44" s="28">
        <f t="shared" si="17"/>
        <v>1.31</v>
      </c>
      <c r="R44" s="65"/>
      <c r="S44" s="66">
        <v>0.138</v>
      </c>
      <c r="T44" s="20">
        <f t="shared" si="10"/>
        <v>0.428</v>
      </c>
      <c r="U44" s="21">
        <f t="shared" si="11"/>
        <v>0</v>
      </c>
      <c r="V44" s="22">
        <f t="shared" si="12"/>
        <v>0</v>
      </c>
      <c r="W44" s="20">
        <f t="shared" si="13"/>
        <v>0.428</v>
      </c>
      <c r="X44" s="21">
        <v>0</v>
      </c>
      <c r="Y44" s="86">
        <f t="shared" si="14"/>
        <v>1.6</v>
      </c>
      <c r="Z44" s="20">
        <f t="shared" si="15"/>
        <v>1.1720000000000002</v>
      </c>
      <c r="AA44" s="65"/>
    </row>
    <row r="45" spans="1:27" s="4" customFormat="1" ht="18" customHeight="1">
      <c r="A45" s="44" t="s">
        <v>12</v>
      </c>
      <c r="B45" s="31" t="s">
        <v>78</v>
      </c>
      <c r="C45" s="32" t="s">
        <v>28</v>
      </c>
      <c r="D45" s="32" t="s">
        <v>183</v>
      </c>
      <c r="E45" s="32">
        <v>2.5</v>
      </c>
      <c r="F45" s="32" t="s">
        <v>184</v>
      </c>
      <c r="G45" s="32">
        <v>2.5</v>
      </c>
      <c r="H45" s="27" t="s">
        <v>185</v>
      </c>
      <c r="I45" s="27" t="s">
        <v>185</v>
      </c>
      <c r="J45" s="28">
        <v>0.07</v>
      </c>
      <c r="K45" s="110">
        <v>0.06</v>
      </c>
      <c r="L45" s="130">
        <v>0</v>
      </c>
      <c r="M45" s="130"/>
      <c r="N45" s="28">
        <f t="shared" si="16"/>
        <v>0.07</v>
      </c>
      <c r="O45" s="28">
        <v>0</v>
      </c>
      <c r="P45" s="27">
        <f t="shared" si="9"/>
        <v>2.5</v>
      </c>
      <c r="Q45" s="28">
        <f t="shared" si="17"/>
        <v>2.43</v>
      </c>
      <c r="R45" s="65"/>
      <c r="S45" s="66">
        <v>0.227</v>
      </c>
      <c r="T45" s="20">
        <f t="shared" si="10"/>
        <v>0.29700000000000004</v>
      </c>
      <c r="U45" s="21">
        <f t="shared" si="11"/>
        <v>0</v>
      </c>
      <c r="V45" s="22">
        <f t="shared" si="12"/>
        <v>0</v>
      </c>
      <c r="W45" s="20">
        <f t="shared" si="13"/>
        <v>0.29700000000000004</v>
      </c>
      <c r="X45" s="21">
        <v>0</v>
      </c>
      <c r="Y45" s="86">
        <f t="shared" si="14"/>
        <v>2.5</v>
      </c>
      <c r="Z45" s="20">
        <f t="shared" si="15"/>
        <v>2.203</v>
      </c>
      <c r="AA45" s="65"/>
    </row>
    <row r="46" spans="1:27" s="4" customFormat="1" ht="18" customHeight="1">
      <c r="A46" s="44" t="s">
        <v>13</v>
      </c>
      <c r="B46" s="31" t="s">
        <v>79</v>
      </c>
      <c r="C46" s="32" t="s">
        <v>97</v>
      </c>
      <c r="D46" s="32" t="s">
        <v>183</v>
      </c>
      <c r="E46" s="32">
        <v>1.6</v>
      </c>
      <c r="F46" s="32" t="s">
        <v>184</v>
      </c>
      <c r="G46" s="32">
        <v>4</v>
      </c>
      <c r="H46" s="27" t="s">
        <v>185</v>
      </c>
      <c r="I46" s="27" t="s">
        <v>185</v>
      </c>
      <c r="J46" s="28">
        <v>0.25</v>
      </c>
      <c r="K46" s="110">
        <v>0.26</v>
      </c>
      <c r="L46" s="130">
        <v>0</v>
      </c>
      <c r="M46" s="130"/>
      <c r="N46" s="28">
        <f t="shared" si="16"/>
        <v>0.25</v>
      </c>
      <c r="O46" s="28">
        <v>0</v>
      </c>
      <c r="P46" s="27">
        <f t="shared" si="9"/>
        <v>1.6</v>
      </c>
      <c r="Q46" s="28">
        <f t="shared" si="17"/>
        <v>1.35</v>
      </c>
      <c r="R46" s="65"/>
      <c r="S46" s="66">
        <v>0.217</v>
      </c>
      <c r="T46" s="20">
        <f t="shared" si="10"/>
        <v>0.46699999999999997</v>
      </c>
      <c r="U46" s="21">
        <f t="shared" si="11"/>
        <v>0</v>
      </c>
      <c r="V46" s="22">
        <f t="shared" si="12"/>
        <v>0</v>
      </c>
      <c r="W46" s="20">
        <f t="shared" si="13"/>
        <v>0.46699999999999997</v>
      </c>
      <c r="X46" s="21">
        <v>0</v>
      </c>
      <c r="Y46" s="86">
        <f t="shared" si="14"/>
        <v>1.6</v>
      </c>
      <c r="Z46" s="20">
        <f t="shared" si="15"/>
        <v>1.133</v>
      </c>
      <c r="AA46" s="65"/>
    </row>
    <row r="47" spans="1:27" s="4" customFormat="1" ht="18" customHeight="1">
      <c r="A47" s="44" t="s">
        <v>14</v>
      </c>
      <c r="B47" s="31" t="s">
        <v>80</v>
      </c>
      <c r="C47" s="32" t="s">
        <v>37</v>
      </c>
      <c r="D47" s="32" t="s">
        <v>183</v>
      </c>
      <c r="E47" s="32">
        <v>1</v>
      </c>
      <c r="F47" s="32" t="s">
        <v>184</v>
      </c>
      <c r="G47" s="32">
        <v>2.5</v>
      </c>
      <c r="H47" s="27" t="s">
        <v>185</v>
      </c>
      <c r="I47" s="27" t="s">
        <v>185</v>
      </c>
      <c r="J47" s="28">
        <v>0.04</v>
      </c>
      <c r="K47" s="110">
        <v>0.05</v>
      </c>
      <c r="L47" s="130">
        <v>0</v>
      </c>
      <c r="M47" s="130"/>
      <c r="N47" s="28">
        <f t="shared" si="16"/>
        <v>0.04</v>
      </c>
      <c r="O47" s="28">
        <v>0</v>
      </c>
      <c r="P47" s="27">
        <f t="shared" si="9"/>
        <v>1</v>
      </c>
      <c r="Q47" s="28">
        <f t="shared" si="17"/>
        <v>0.96</v>
      </c>
      <c r="R47" s="65"/>
      <c r="S47" s="66">
        <v>0.034</v>
      </c>
      <c r="T47" s="20">
        <f t="shared" si="10"/>
        <v>0.07400000000000001</v>
      </c>
      <c r="U47" s="21">
        <f t="shared" si="11"/>
        <v>0</v>
      </c>
      <c r="V47" s="22">
        <f t="shared" si="12"/>
        <v>0</v>
      </c>
      <c r="W47" s="20">
        <f t="shared" si="13"/>
        <v>0.07400000000000001</v>
      </c>
      <c r="X47" s="21">
        <v>0</v>
      </c>
      <c r="Y47" s="86">
        <f t="shared" si="14"/>
        <v>1</v>
      </c>
      <c r="Z47" s="20">
        <f t="shared" si="15"/>
        <v>0.9259999999999999</v>
      </c>
      <c r="AA47" s="65"/>
    </row>
    <row r="48" spans="1:27" s="4" customFormat="1" ht="18" customHeight="1">
      <c r="A48" s="44" t="s">
        <v>15</v>
      </c>
      <c r="B48" s="31" t="s">
        <v>81</v>
      </c>
      <c r="C48" s="32" t="s">
        <v>35</v>
      </c>
      <c r="D48" s="32" t="s">
        <v>183</v>
      </c>
      <c r="E48" s="32">
        <v>10</v>
      </c>
      <c r="F48" s="32" t="s">
        <v>184</v>
      </c>
      <c r="G48" s="32">
        <v>10</v>
      </c>
      <c r="H48" s="27" t="s">
        <v>185</v>
      </c>
      <c r="I48" s="27" t="s">
        <v>185</v>
      </c>
      <c r="J48" s="28">
        <v>0.24</v>
      </c>
      <c r="K48" s="110">
        <v>0.51</v>
      </c>
      <c r="L48" s="130">
        <v>0</v>
      </c>
      <c r="M48" s="130"/>
      <c r="N48" s="28">
        <f t="shared" si="16"/>
        <v>0.24</v>
      </c>
      <c r="O48" s="28">
        <v>0</v>
      </c>
      <c r="P48" s="27">
        <f t="shared" si="9"/>
        <v>10</v>
      </c>
      <c r="Q48" s="28">
        <f>P48-N48</f>
        <v>9.76</v>
      </c>
      <c r="R48" s="65"/>
      <c r="S48" s="66">
        <v>0.179</v>
      </c>
      <c r="T48" s="20">
        <f t="shared" si="10"/>
        <v>0.419</v>
      </c>
      <c r="U48" s="21">
        <f t="shared" si="11"/>
        <v>0</v>
      </c>
      <c r="V48" s="22">
        <f t="shared" si="12"/>
        <v>0</v>
      </c>
      <c r="W48" s="20">
        <f t="shared" si="13"/>
        <v>0.419</v>
      </c>
      <c r="X48" s="21">
        <v>0</v>
      </c>
      <c r="Y48" s="86">
        <f t="shared" si="14"/>
        <v>10</v>
      </c>
      <c r="Z48" s="20">
        <f t="shared" si="15"/>
        <v>9.581</v>
      </c>
      <c r="AA48" s="65"/>
    </row>
    <row r="49" spans="1:27" s="4" customFormat="1" ht="18" customHeight="1">
      <c r="A49" s="44" t="s">
        <v>59</v>
      </c>
      <c r="B49" s="31" t="s">
        <v>82</v>
      </c>
      <c r="C49" s="32" t="s">
        <v>33</v>
      </c>
      <c r="D49" s="32" t="s">
        <v>183</v>
      </c>
      <c r="E49" s="32">
        <v>1.6</v>
      </c>
      <c r="F49" s="32" t="s">
        <v>184</v>
      </c>
      <c r="G49" s="32">
        <v>1</v>
      </c>
      <c r="H49" s="27" t="s">
        <v>185</v>
      </c>
      <c r="I49" s="27" t="s">
        <v>185</v>
      </c>
      <c r="J49" s="28">
        <v>0.128</v>
      </c>
      <c r="K49" s="110">
        <v>0.14</v>
      </c>
      <c r="L49" s="130">
        <v>0</v>
      </c>
      <c r="M49" s="130"/>
      <c r="N49" s="28">
        <f aca="true" t="shared" si="18" ref="N49:N55">J49</f>
        <v>0.128</v>
      </c>
      <c r="O49" s="28">
        <v>0</v>
      </c>
      <c r="P49" s="27">
        <f t="shared" si="9"/>
        <v>1</v>
      </c>
      <c r="Q49" s="28">
        <f aca="true" t="shared" si="19" ref="Q49:Q54">P49-N49</f>
        <v>0.872</v>
      </c>
      <c r="R49" s="65"/>
      <c r="S49" s="66">
        <v>0</v>
      </c>
      <c r="T49" s="20">
        <f t="shared" si="10"/>
        <v>0.128</v>
      </c>
      <c r="U49" s="21">
        <f t="shared" si="11"/>
        <v>0</v>
      </c>
      <c r="V49" s="22">
        <f t="shared" si="12"/>
        <v>0</v>
      </c>
      <c r="W49" s="20">
        <f t="shared" si="13"/>
        <v>0.128</v>
      </c>
      <c r="X49" s="21">
        <v>0</v>
      </c>
      <c r="Y49" s="86">
        <f t="shared" si="14"/>
        <v>1</v>
      </c>
      <c r="Z49" s="20">
        <f t="shared" si="15"/>
        <v>0.872</v>
      </c>
      <c r="AA49" s="65"/>
    </row>
    <row r="50" spans="1:27" s="4" customFormat="1" ht="18" customHeight="1">
      <c r="A50" s="44" t="s">
        <v>63</v>
      </c>
      <c r="B50" s="31" t="s">
        <v>88</v>
      </c>
      <c r="C50" s="32" t="s">
        <v>36</v>
      </c>
      <c r="D50" s="32" t="s">
        <v>183</v>
      </c>
      <c r="E50" s="32">
        <v>2.5</v>
      </c>
      <c r="F50" s="32" t="s">
        <v>184</v>
      </c>
      <c r="G50" s="32">
        <v>1.6</v>
      </c>
      <c r="H50" s="27" t="s">
        <v>185</v>
      </c>
      <c r="I50" s="27" t="s">
        <v>185</v>
      </c>
      <c r="J50" s="28">
        <v>0.2</v>
      </c>
      <c r="K50" s="110">
        <v>0.24</v>
      </c>
      <c r="L50" s="130">
        <v>0</v>
      </c>
      <c r="M50" s="130"/>
      <c r="N50" s="28">
        <f t="shared" si="18"/>
        <v>0.2</v>
      </c>
      <c r="O50" s="28">
        <v>0</v>
      </c>
      <c r="P50" s="27">
        <f t="shared" si="9"/>
        <v>1.6</v>
      </c>
      <c r="Q50" s="28">
        <f t="shared" si="19"/>
        <v>1.4000000000000001</v>
      </c>
      <c r="R50" s="65"/>
      <c r="S50" s="66">
        <v>0.045</v>
      </c>
      <c r="T50" s="20">
        <f t="shared" si="10"/>
        <v>0.245</v>
      </c>
      <c r="U50" s="21">
        <f t="shared" si="11"/>
        <v>0</v>
      </c>
      <c r="V50" s="22">
        <f t="shared" si="12"/>
        <v>0</v>
      </c>
      <c r="W50" s="20">
        <f t="shared" si="13"/>
        <v>0.245</v>
      </c>
      <c r="X50" s="21">
        <v>0</v>
      </c>
      <c r="Y50" s="86">
        <f t="shared" si="14"/>
        <v>1.6</v>
      </c>
      <c r="Z50" s="20">
        <f t="shared" si="15"/>
        <v>1.355</v>
      </c>
      <c r="AA50" s="65"/>
    </row>
    <row r="51" spans="1:27" s="4" customFormat="1" ht="18" customHeight="1">
      <c r="A51" s="44" t="s">
        <v>83</v>
      </c>
      <c r="B51" s="31" t="s">
        <v>89</v>
      </c>
      <c r="C51" s="32" t="s">
        <v>28</v>
      </c>
      <c r="D51" s="32" t="s">
        <v>183</v>
      </c>
      <c r="E51" s="32">
        <v>2.5</v>
      </c>
      <c r="F51" s="32" t="s">
        <v>184</v>
      </c>
      <c r="G51" s="32">
        <v>2.5</v>
      </c>
      <c r="H51" s="27" t="s">
        <v>185</v>
      </c>
      <c r="I51" s="27" t="s">
        <v>185</v>
      </c>
      <c r="J51" s="28">
        <v>0.27</v>
      </c>
      <c r="K51" s="110">
        <v>0.24</v>
      </c>
      <c r="L51" s="130">
        <v>0</v>
      </c>
      <c r="M51" s="130"/>
      <c r="N51" s="28">
        <f t="shared" si="18"/>
        <v>0.27</v>
      </c>
      <c r="O51" s="28">
        <v>0</v>
      </c>
      <c r="P51" s="27">
        <f t="shared" si="9"/>
        <v>2.5</v>
      </c>
      <c r="Q51" s="28">
        <f t="shared" si="19"/>
        <v>2.23</v>
      </c>
      <c r="R51" s="65"/>
      <c r="S51" s="66">
        <v>0.06</v>
      </c>
      <c r="T51" s="20">
        <f t="shared" si="10"/>
        <v>0.33</v>
      </c>
      <c r="U51" s="21">
        <f t="shared" si="11"/>
        <v>0</v>
      </c>
      <c r="V51" s="22">
        <f t="shared" si="12"/>
        <v>0</v>
      </c>
      <c r="W51" s="20">
        <f t="shared" si="13"/>
        <v>0.33</v>
      </c>
      <c r="X51" s="21">
        <v>0</v>
      </c>
      <c r="Y51" s="86">
        <f t="shared" si="14"/>
        <v>2.5</v>
      </c>
      <c r="Z51" s="20">
        <f t="shared" si="15"/>
        <v>2.17</v>
      </c>
      <c r="AA51" s="65"/>
    </row>
    <row r="52" spans="1:27" s="4" customFormat="1" ht="18" customHeight="1">
      <c r="A52" s="44" t="s">
        <v>84</v>
      </c>
      <c r="B52" s="31" t="s">
        <v>90</v>
      </c>
      <c r="C52" s="32" t="s">
        <v>36</v>
      </c>
      <c r="D52" s="32" t="s">
        <v>183</v>
      </c>
      <c r="E52" s="32">
        <v>2.5</v>
      </c>
      <c r="F52" s="32" t="s">
        <v>184</v>
      </c>
      <c r="G52" s="32">
        <v>1.6</v>
      </c>
      <c r="H52" s="27" t="s">
        <v>185</v>
      </c>
      <c r="I52" s="27" t="s">
        <v>185</v>
      </c>
      <c r="J52" s="28">
        <v>0.33</v>
      </c>
      <c r="K52" s="110">
        <v>0.57</v>
      </c>
      <c r="L52" s="130">
        <v>0</v>
      </c>
      <c r="M52" s="130"/>
      <c r="N52" s="28">
        <f t="shared" si="18"/>
        <v>0.33</v>
      </c>
      <c r="O52" s="28">
        <v>0</v>
      </c>
      <c r="P52" s="27">
        <f t="shared" si="9"/>
        <v>1.6</v>
      </c>
      <c r="Q52" s="28">
        <f t="shared" si="19"/>
        <v>1.27</v>
      </c>
      <c r="R52" s="65"/>
      <c r="S52" s="66">
        <v>0.307</v>
      </c>
      <c r="T52" s="20">
        <f t="shared" si="10"/>
        <v>0.637</v>
      </c>
      <c r="U52" s="21">
        <f t="shared" si="11"/>
        <v>0</v>
      </c>
      <c r="V52" s="22">
        <f t="shared" si="12"/>
        <v>0</v>
      </c>
      <c r="W52" s="20">
        <f t="shared" si="13"/>
        <v>0.637</v>
      </c>
      <c r="X52" s="21">
        <v>0</v>
      </c>
      <c r="Y52" s="86">
        <f t="shared" si="14"/>
        <v>1.6</v>
      </c>
      <c r="Z52" s="20">
        <f t="shared" si="15"/>
        <v>0.9630000000000001</v>
      </c>
      <c r="AA52" s="65"/>
    </row>
    <row r="53" spans="1:27" s="4" customFormat="1" ht="18" customHeight="1">
      <c r="A53" s="44" t="s">
        <v>85</v>
      </c>
      <c r="B53" s="31" t="s">
        <v>91</v>
      </c>
      <c r="C53" s="32" t="s">
        <v>29</v>
      </c>
      <c r="D53" s="32" t="s">
        <v>183</v>
      </c>
      <c r="E53" s="32">
        <v>1.6</v>
      </c>
      <c r="F53" s="32" t="s">
        <v>184</v>
      </c>
      <c r="G53" s="32">
        <v>1.6</v>
      </c>
      <c r="H53" s="27" t="s">
        <v>185</v>
      </c>
      <c r="I53" s="27" t="s">
        <v>185</v>
      </c>
      <c r="J53" s="28">
        <v>0.22</v>
      </c>
      <c r="K53" s="110">
        <v>0.3</v>
      </c>
      <c r="L53" s="130">
        <v>0</v>
      </c>
      <c r="M53" s="130"/>
      <c r="N53" s="28">
        <f t="shared" si="18"/>
        <v>0.22</v>
      </c>
      <c r="O53" s="28">
        <v>0</v>
      </c>
      <c r="P53" s="27">
        <f t="shared" si="9"/>
        <v>1.6</v>
      </c>
      <c r="Q53" s="28">
        <f t="shared" si="19"/>
        <v>1.3800000000000001</v>
      </c>
      <c r="R53" s="65"/>
      <c r="S53" s="66">
        <v>0.142</v>
      </c>
      <c r="T53" s="20">
        <f t="shared" si="10"/>
        <v>0.362</v>
      </c>
      <c r="U53" s="21">
        <f t="shared" si="11"/>
        <v>0</v>
      </c>
      <c r="V53" s="22">
        <f t="shared" si="12"/>
        <v>0</v>
      </c>
      <c r="W53" s="20">
        <f t="shared" si="13"/>
        <v>0.362</v>
      </c>
      <c r="X53" s="21">
        <v>0</v>
      </c>
      <c r="Y53" s="86">
        <f t="shared" si="14"/>
        <v>1.6</v>
      </c>
      <c r="Z53" s="20">
        <f t="shared" si="15"/>
        <v>1.238</v>
      </c>
      <c r="AA53" s="65"/>
    </row>
    <row r="54" spans="1:27" s="4" customFormat="1" ht="18" customHeight="1">
      <c r="A54" s="44" t="s">
        <v>86</v>
      </c>
      <c r="B54" s="31" t="s">
        <v>92</v>
      </c>
      <c r="C54" s="32" t="s">
        <v>29</v>
      </c>
      <c r="D54" s="32" t="s">
        <v>183</v>
      </c>
      <c r="E54" s="32">
        <v>1.6</v>
      </c>
      <c r="F54" s="32" t="s">
        <v>184</v>
      </c>
      <c r="G54" s="32">
        <v>1.6</v>
      </c>
      <c r="H54" s="27" t="s">
        <v>185</v>
      </c>
      <c r="I54" s="27" t="s">
        <v>185</v>
      </c>
      <c r="J54" s="28">
        <v>0.33</v>
      </c>
      <c r="K54" s="110">
        <v>0.14</v>
      </c>
      <c r="L54" s="130">
        <v>0</v>
      </c>
      <c r="M54" s="130"/>
      <c r="N54" s="28">
        <f t="shared" si="18"/>
        <v>0.33</v>
      </c>
      <c r="O54" s="28">
        <v>0</v>
      </c>
      <c r="P54" s="27">
        <f t="shared" si="9"/>
        <v>1.6</v>
      </c>
      <c r="Q54" s="28">
        <f t="shared" si="19"/>
        <v>1.27</v>
      </c>
      <c r="R54" s="65"/>
      <c r="S54" s="66">
        <v>0.116</v>
      </c>
      <c r="T54" s="20">
        <f t="shared" si="10"/>
        <v>0.446</v>
      </c>
      <c r="U54" s="21">
        <f t="shared" si="11"/>
        <v>0</v>
      </c>
      <c r="V54" s="22">
        <f t="shared" si="12"/>
        <v>0</v>
      </c>
      <c r="W54" s="20">
        <f t="shared" si="13"/>
        <v>0.446</v>
      </c>
      <c r="X54" s="21">
        <v>0</v>
      </c>
      <c r="Y54" s="86">
        <f t="shared" si="14"/>
        <v>1.6</v>
      </c>
      <c r="Z54" s="20">
        <f t="shared" si="15"/>
        <v>1.1540000000000001</v>
      </c>
      <c r="AA54" s="65"/>
    </row>
    <row r="55" spans="1:27" s="4" customFormat="1" ht="18" customHeight="1">
      <c r="A55" s="44" t="s">
        <v>87</v>
      </c>
      <c r="B55" s="31" t="s">
        <v>93</v>
      </c>
      <c r="C55" s="27" t="s">
        <v>41</v>
      </c>
      <c r="D55" s="27" t="s">
        <v>183</v>
      </c>
      <c r="E55" s="27">
        <v>2.5</v>
      </c>
      <c r="F55" s="27" t="s">
        <v>184</v>
      </c>
      <c r="G55" s="27">
        <v>4</v>
      </c>
      <c r="H55" s="27" t="s">
        <v>185</v>
      </c>
      <c r="I55" s="27" t="s">
        <v>185</v>
      </c>
      <c r="J55" s="28">
        <v>0.18</v>
      </c>
      <c r="K55" s="110">
        <v>0.18</v>
      </c>
      <c r="L55" s="130">
        <v>0</v>
      </c>
      <c r="M55" s="130"/>
      <c r="N55" s="28">
        <f t="shared" si="18"/>
        <v>0.18</v>
      </c>
      <c r="O55" s="28">
        <v>0</v>
      </c>
      <c r="P55" s="27">
        <f t="shared" si="9"/>
        <v>2.5</v>
      </c>
      <c r="Q55" s="28">
        <f>P55-N55</f>
        <v>2.32</v>
      </c>
      <c r="R55" s="65"/>
      <c r="S55" s="66">
        <v>0.054</v>
      </c>
      <c r="T55" s="20">
        <f t="shared" si="10"/>
        <v>0.23399999999999999</v>
      </c>
      <c r="U55" s="21">
        <f t="shared" si="11"/>
        <v>0</v>
      </c>
      <c r="V55" s="22">
        <f t="shared" si="12"/>
        <v>0</v>
      </c>
      <c r="W55" s="20">
        <f t="shared" si="13"/>
        <v>0.23399999999999999</v>
      </c>
      <c r="X55" s="21">
        <v>0</v>
      </c>
      <c r="Y55" s="86">
        <f t="shared" si="14"/>
        <v>2.5</v>
      </c>
      <c r="Z55" s="20">
        <f t="shared" si="15"/>
        <v>2.266</v>
      </c>
      <c r="AA55" s="65"/>
    </row>
    <row r="56" spans="1:27" s="5" customFormat="1" ht="18" customHeight="1">
      <c r="A56" s="45"/>
      <c r="B56" s="46" t="s">
        <v>17</v>
      </c>
      <c r="C56" s="37">
        <v>260.4</v>
      </c>
      <c r="D56" s="124">
        <f>SUM(D33:I55)</f>
        <v>260.4</v>
      </c>
      <c r="E56" s="124"/>
      <c r="F56" s="124"/>
      <c r="G56" s="124"/>
      <c r="H56" s="124"/>
      <c r="I56" s="124"/>
      <c r="J56" s="36">
        <f>SUM(J33:J55)</f>
        <v>15.097000000000001</v>
      </c>
      <c r="K56" s="35"/>
      <c r="L56" s="122">
        <v>0</v>
      </c>
      <c r="M56" s="122"/>
      <c r="N56" s="36">
        <f>SUM(N33:N55)</f>
        <v>15.097000000000001</v>
      </c>
      <c r="O56" s="36">
        <f>SUM(O33:O48)</f>
        <v>0</v>
      </c>
      <c r="P56" s="37">
        <f>SUM(P33:P55)</f>
        <v>84.79999999999998</v>
      </c>
      <c r="Q56" s="36">
        <f>SUM(Q33:Q55)</f>
        <v>69.70299999999997</v>
      </c>
      <c r="R56" s="42"/>
      <c r="S56" s="63"/>
      <c r="T56" s="95"/>
      <c r="U56" s="42"/>
      <c r="V56" s="42"/>
      <c r="W56" s="95"/>
      <c r="X56" s="42"/>
      <c r="Y56" s="62"/>
      <c r="Z56" s="95"/>
      <c r="AA56" s="42"/>
    </row>
    <row r="57" spans="1:27" s="9" customFormat="1" ht="15.75" customHeight="1">
      <c r="A57" s="38"/>
      <c r="B57" s="39" t="s">
        <v>43</v>
      </c>
      <c r="C57" s="59"/>
      <c r="D57" s="127"/>
      <c r="E57" s="127"/>
      <c r="F57" s="127"/>
      <c r="G57" s="127"/>
      <c r="H57" s="127"/>
      <c r="I57" s="127"/>
      <c r="J57" s="41"/>
      <c r="K57" s="40"/>
      <c r="L57" s="41"/>
      <c r="M57" s="41"/>
      <c r="N57" s="41"/>
      <c r="O57" s="41"/>
      <c r="P57" s="41"/>
      <c r="Q57" s="41"/>
      <c r="R57" s="60"/>
      <c r="S57" s="61"/>
      <c r="T57" s="94"/>
      <c r="U57" s="60"/>
      <c r="V57" s="60"/>
      <c r="W57" s="91"/>
      <c r="X57" s="38"/>
      <c r="Y57" s="85"/>
      <c r="Z57" s="91"/>
      <c r="AA57" s="38"/>
    </row>
    <row r="58" spans="1:27" s="5" customFormat="1" ht="18" customHeight="1">
      <c r="A58" s="42"/>
      <c r="B58" s="34" t="s">
        <v>44</v>
      </c>
      <c r="C58" s="62"/>
      <c r="D58" s="125"/>
      <c r="E58" s="125"/>
      <c r="F58" s="125"/>
      <c r="G58" s="125"/>
      <c r="H58" s="125"/>
      <c r="I58" s="125"/>
      <c r="J58" s="42"/>
      <c r="K58" s="43"/>
      <c r="L58" s="133"/>
      <c r="M58" s="133"/>
      <c r="N58" s="42"/>
      <c r="O58" s="42"/>
      <c r="P58" s="42"/>
      <c r="Q58" s="36">
        <f>SUM(Q56)</f>
        <v>69.70299999999997</v>
      </c>
      <c r="R58" s="42"/>
      <c r="S58" s="63"/>
      <c r="T58" s="95"/>
      <c r="U58" s="42"/>
      <c r="V58" s="42"/>
      <c r="W58" s="95"/>
      <c r="X58" s="42"/>
      <c r="Y58" s="62"/>
      <c r="Z58" s="95"/>
      <c r="AA58" s="42"/>
    </row>
    <row r="59" spans="1:27" ht="18" customHeight="1">
      <c r="A59" s="153" t="s">
        <v>98</v>
      </c>
      <c r="B59" s="154"/>
      <c r="C59" s="154"/>
      <c r="D59" s="154"/>
      <c r="E59" s="154"/>
      <c r="F59" s="154"/>
      <c r="G59" s="154"/>
      <c r="H59" s="154"/>
      <c r="I59" s="154"/>
      <c r="J59" s="154"/>
      <c r="K59" s="154"/>
      <c r="L59" s="154"/>
      <c r="M59" s="154"/>
      <c r="N59" s="154"/>
      <c r="O59" s="154"/>
      <c r="P59" s="154"/>
      <c r="Q59" s="154"/>
      <c r="R59" s="154"/>
      <c r="S59" s="154"/>
      <c r="T59" s="154"/>
      <c r="U59" s="154"/>
      <c r="V59" s="154"/>
      <c r="W59" s="154"/>
      <c r="X59" s="154"/>
      <c r="Y59" s="154"/>
      <c r="Z59" s="154"/>
      <c r="AA59" s="155"/>
    </row>
    <row r="60" spans="1:27" s="6" customFormat="1" ht="18" customHeight="1">
      <c r="A60" s="150" t="s">
        <v>42</v>
      </c>
      <c r="B60" s="151"/>
      <c r="C60" s="151"/>
      <c r="D60" s="151"/>
      <c r="E60" s="151"/>
      <c r="F60" s="151"/>
      <c r="G60" s="151"/>
      <c r="H60" s="151"/>
      <c r="I60" s="151"/>
      <c r="J60" s="151"/>
      <c r="K60" s="151"/>
      <c r="L60" s="151"/>
      <c r="M60" s="151"/>
      <c r="N60" s="151"/>
      <c r="O60" s="151"/>
      <c r="P60" s="151"/>
      <c r="Q60" s="151"/>
      <c r="R60" s="151"/>
      <c r="S60" s="151"/>
      <c r="T60" s="151"/>
      <c r="U60" s="151"/>
      <c r="V60" s="151"/>
      <c r="W60" s="151"/>
      <c r="X60" s="151"/>
      <c r="Y60" s="151"/>
      <c r="Z60" s="151"/>
      <c r="AA60" s="152"/>
    </row>
    <row r="61" spans="1:27" s="4" customFormat="1" ht="18" customHeight="1">
      <c r="A61" s="30" t="s">
        <v>0</v>
      </c>
      <c r="B61" s="31" t="s">
        <v>99</v>
      </c>
      <c r="C61" s="32" t="s">
        <v>166</v>
      </c>
      <c r="D61" s="32" t="s">
        <v>183</v>
      </c>
      <c r="E61" s="32">
        <v>40</v>
      </c>
      <c r="F61" s="32" t="s">
        <v>184</v>
      </c>
      <c r="G61" s="32">
        <v>40</v>
      </c>
      <c r="H61" s="32" t="s">
        <v>185</v>
      </c>
      <c r="I61" s="27" t="s">
        <v>185</v>
      </c>
      <c r="J61" s="28">
        <v>6.7</v>
      </c>
      <c r="K61" s="110">
        <v>13.91</v>
      </c>
      <c r="L61" s="132">
        <v>0</v>
      </c>
      <c r="M61" s="132"/>
      <c r="N61" s="47">
        <f>J61</f>
        <v>6.7</v>
      </c>
      <c r="O61" s="47">
        <v>0</v>
      </c>
      <c r="P61" s="27">
        <f aca="true" t="shared" si="20" ref="P61:P78">MIN(D61:I61)</f>
        <v>40</v>
      </c>
      <c r="Q61" s="47">
        <f>P61-N61</f>
        <v>33.3</v>
      </c>
      <c r="R61" s="65"/>
      <c r="S61" s="66">
        <v>7.447</v>
      </c>
      <c r="T61" s="20">
        <f aca="true" t="shared" si="21" ref="T61:T78">J61+S61</f>
        <v>14.147</v>
      </c>
      <c r="U61" s="21">
        <f aca="true" t="shared" si="22" ref="U61:U78">L61</f>
        <v>0</v>
      </c>
      <c r="V61" s="22">
        <f aca="true" t="shared" si="23" ref="V61:V78">M61</f>
        <v>0</v>
      </c>
      <c r="W61" s="20">
        <f aca="true" t="shared" si="24" ref="W61:W78">T61-U61</f>
        <v>14.147</v>
      </c>
      <c r="X61" s="21">
        <v>0</v>
      </c>
      <c r="Y61" s="86">
        <f aca="true" t="shared" si="25" ref="Y61:Y78">P61</f>
        <v>40</v>
      </c>
      <c r="Z61" s="20">
        <f aca="true" t="shared" si="26" ref="Z61:Z78">Y61-W61</f>
        <v>25.853</v>
      </c>
      <c r="AA61" s="65"/>
    </row>
    <row r="62" spans="1:27" s="4" customFormat="1" ht="18" customHeight="1">
      <c r="A62" s="30" t="s">
        <v>1</v>
      </c>
      <c r="B62" s="31" t="s">
        <v>100</v>
      </c>
      <c r="C62" s="32" t="s">
        <v>34</v>
      </c>
      <c r="D62" s="32" t="s">
        <v>183</v>
      </c>
      <c r="E62" s="32">
        <v>16</v>
      </c>
      <c r="F62" s="32" t="s">
        <v>184</v>
      </c>
      <c r="G62" s="32">
        <v>16</v>
      </c>
      <c r="H62" s="32" t="s">
        <v>185</v>
      </c>
      <c r="I62" s="27" t="s">
        <v>185</v>
      </c>
      <c r="J62" s="28">
        <v>5.8</v>
      </c>
      <c r="K62" s="110">
        <v>6.66</v>
      </c>
      <c r="L62" s="132">
        <v>0</v>
      </c>
      <c r="M62" s="132"/>
      <c r="N62" s="47">
        <f aca="true" t="shared" si="27" ref="N62:N73">J62</f>
        <v>5.8</v>
      </c>
      <c r="O62" s="47">
        <v>0</v>
      </c>
      <c r="P62" s="27">
        <f t="shared" si="20"/>
        <v>16</v>
      </c>
      <c r="Q62" s="47">
        <f aca="true" t="shared" si="28" ref="Q62:Q73">P62-N62</f>
        <v>10.2</v>
      </c>
      <c r="R62" s="65"/>
      <c r="S62" s="66">
        <v>3.048</v>
      </c>
      <c r="T62" s="20">
        <f t="shared" si="21"/>
        <v>8.847999999999999</v>
      </c>
      <c r="U62" s="21">
        <f t="shared" si="22"/>
        <v>0</v>
      </c>
      <c r="V62" s="22">
        <f t="shared" si="23"/>
        <v>0</v>
      </c>
      <c r="W62" s="20">
        <f t="shared" si="24"/>
        <v>8.847999999999999</v>
      </c>
      <c r="X62" s="21">
        <v>0</v>
      </c>
      <c r="Y62" s="86">
        <f t="shared" si="25"/>
        <v>16</v>
      </c>
      <c r="Z62" s="20">
        <f t="shared" si="26"/>
        <v>7.152000000000001</v>
      </c>
      <c r="AA62" s="65"/>
    </row>
    <row r="63" spans="1:27" s="4" customFormat="1" ht="18" customHeight="1">
      <c r="A63" s="30" t="s">
        <v>2</v>
      </c>
      <c r="B63" s="31" t="s">
        <v>101</v>
      </c>
      <c r="C63" s="32" t="s">
        <v>117</v>
      </c>
      <c r="D63" s="32" t="s">
        <v>185</v>
      </c>
      <c r="E63" s="32" t="s">
        <v>185</v>
      </c>
      <c r="F63" s="32" t="s">
        <v>184</v>
      </c>
      <c r="G63" s="32">
        <v>10</v>
      </c>
      <c r="H63" s="32" t="s">
        <v>186</v>
      </c>
      <c r="I63" s="27">
        <v>1.6</v>
      </c>
      <c r="J63" s="28">
        <v>0.2</v>
      </c>
      <c r="K63" s="110">
        <v>0.12</v>
      </c>
      <c r="L63" s="132">
        <v>0</v>
      </c>
      <c r="M63" s="132"/>
      <c r="N63" s="47">
        <f t="shared" si="27"/>
        <v>0.2</v>
      </c>
      <c r="O63" s="47">
        <v>0</v>
      </c>
      <c r="P63" s="27">
        <f t="shared" si="20"/>
        <v>1.6</v>
      </c>
      <c r="Q63" s="47">
        <f t="shared" si="28"/>
        <v>1.4000000000000001</v>
      </c>
      <c r="R63" s="65"/>
      <c r="S63" s="66">
        <v>0</v>
      </c>
      <c r="T63" s="20">
        <f t="shared" si="21"/>
        <v>0.2</v>
      </c>
      <c r="U63" s="21">
        <f t="shared" si="22"/>
        <v>0</v>
      </c>
      <c r="V63" s="22">
        <f t="shared" si="23"/>
        <v>0</v>
      </c>
      <c r="W63" s="20">
        <f t="shared" si="24"/>
        <v>0.2</v>
      </c>
      <c r="X63" s="21">
        <v>0</v>
      </c>
      <c r="Y63" s="86">
        <f t="shared" si="25"/>
        <v>1.6</v>
      </c>
      <c r="Z63" s="20">
        <f t="shared" si="26"/>
        <v>1.4000000000000001</v>
      </c>
      <c r="AA63" s="65"/>
    </row>
    <row r="64" spans="1:27" s="4" customFormat="1" ht="18" customHeight="1">
      <c r="A64" s="68" t="s">
        <v>3</v>
      </c>
      <c r="B64" s="69" t="s">
        <v>102</v>
      </c>
      <c r="C64" s="70" t="s">
        <v>38</v>
      </c>
      <c r="D64" s="70" t="s">
        <v>183</v>
      </c>
      <c r="E64" s="70">
        <v>4</v>
      </c>
      <c r="F64" s="70" t="s">
        <v>184</v>
      </c>
      <c r="G64" s="70">
        <v>4</v>
      </c>
      <c r="H64" s="70" t="s">
        <v>185</v>
      </c>
      <c r="I64" s="70" t="s">
        <v>185</v>
      </c>
      <c r="J64" s="71">
        <v>1.2</v>
      </c>
      <c r="K64" s="109">
        <v>1.68</v>
      </c>
      <c r="L64" s="139">
        <v>0</v>
      </c>
      <c r="M64" s="139"/>
      <c r="N64" s="75">
        <f t="shared" si="27"/>
        <v>1.2</v>
      </c>
      <c r="O64" s="75">
        <v>0</v>
      </c>
      <c r="P64" s="70">
        <f t="shared" si="20"/>
        <v>4</v>
      </c>
      <c r="Q64" s="75">
        <f t="shared" si="28"/>
        <v>2.8</v>
      </c>
      <c r="R64" s="76"/>
      <c r="S64" s="77">
        <v>2.874</v>
      </c>
      <c r="T64" s="92">
        <f t="shared" si="21"/>
        <v>4.074</v>
      </c>
      <c r="U64" s="73">
        <f t="shared" si="22"/>
        <v>0</v>
      </c>
      <c r="V64" s="74">
        <f t="shared" si="23"/>
        <v>0</v>
      </c>
      <c r="W64" s="92">
        <f t="shared" si="24"/>
        <v>4.074</v>
      </c>
      <c r="X64" s="73">
        <v>0</v>
      </c>
      <c r="Y64" s="87">
        <f t="shared" si="25"/>
        <v>4</v>
      </c>
      <c r="Z64" s="92">
        <f>Y64-W64</f>
        <v>-0.07399999999999984</v>
      </c>
      <c r="AA64" s="76"/>
    </row>
    <row r="65" spans="1:27" s="4" customFormat="1" ht="18" customHeight="1">
      <c r="A65" s="30" t="s">
        <v>4</v>
      </c>
      <c r="B65" s="31" t="s">
        <v>103</v>
      </c>
      <c r="C65" s="32" t="s">
        <v>31</v>
      </c>
      <c r="D65" s="32" t="s">
        <v>183</v>
      </c>
      <c r="E65" s="32">
        <v>1.6</v>
      </c>
      <c r="F65" s="32" t="s">
        <v>184</v>
      </c>
      <c r="G65" s="32">
        <v>2.5</v>
      </c>
      <c r="H65" s="32" t="s">
        <v>185</v>
      </c>
      <c r="I65" s="27" t="s">
        <v>185</v>
      </c>
      <c r="J65" s="28">
        <v>0.3</v>
      </c>
      <c r="K65" s="110">
        <v>0.31</v>
      </c>
      <c r="L65" s="132">
        <v>0</v>
      </c>
      <c r="M65" s="132"/>
      <c r="N65" s="47">
        <f t="shared" si="27"/>
        <v>0.3</v>
      </c>
      <c r="O65" s="47">
        <v>0</v>
      </c>
      <c r="P65" s="27">
        <f t="shared" si="20"/>
        <v>1.6</v>
      </c>
      <c r="Q65" s="47">
        <f>P65-N65</f>
        <v>1.3</v>
      </c>
      <c r="R65" s="65"/>
      <c r="S65" s="66">
        <v>0.008</v>
      </c>
      <c r="T65" s="20">
        <f t="shared" si="21"/>
        <v>0.308</v>
      </c>
      <c r="U65" s="21">
        <f t="shared" si="22"/>
        <v>0</v>
      </c>
      <c r="V65" s="22">
        <f t="shared" si="23"/>
        <v>0</v>
      </c>
      <c r="W65" s="20">
        <f t="shared" si="24"/>
        <v>0.308</v>
      </c>
      <c r="X65" s="21">
        <v>0</v>
      </c>
      <c r="Y65" s="86">
        <f t="shared" si="25"/>
        <v>1.6</v>
      </c>
      <c r="Z65" s="20">
        <f t="shared" si="26"/>
        <v>1.292</v>
      </c>
      <c r="AA65" s="65"/>
    </row>
    <row r="66" spans="1:27" s="4" customFormat="1" ht="18" customHeight="1">
      <c r="A66" s="30" t="s">
        <v>5</v>
      </c>
      <c r="B66" s="31" t="s">
        <v>104</v>
      </c>
      <c r="C66" s="32" t="s">
        <v>36</v>
      </c>
      <c r="D66" s="32" t="s">
        <v>183</v>
      </c>
      <c r="E66" s="32">
        <v>2.5</v>
      </c>
      <c r="F66" s="32" t="s">
        <v>184</v>
      </c>
      <c r="G66" s="32">
        <v>1.6</v>
      </c>
      <c r="H66" s="32" t="s">
        <v>185</v>
      </c>
      <c r="I66" s="27" t="s">
        <v>185</v>
      </c>
      <c r="J66" s="28">
        <v>0.3</v>
      </c>
      <c r="K66" s="110">
        <v>0.24</v>
      </c>
      <c r="L66" s="132">
        <v>0</v>
      </c>
      <c r="M66" s="132"/>
      <c r="N66" s="47">
        <f t="shared" si="27"/>
        <v>0.3</v>
      </c>
      <c r="O66" s="47">
        <v>0</v>
      </c>
      <c r="P66" s="27">
        <f t="shared" si="20"/>
        <v>1.6</v>
      </c>
      <c r="Q66" s="47">
        <f t="shared" si="28"/>
        <v>1.3</v>
      </c>
      <c r="R66" s="65"/>
      <c r="S66" s="66">
        <v>0.015</v>
      </c>
      <c r="T66" s="20">
        <f t="shared" si="21"/>
        <v>0.315</v>
      </c>
      <c r="U66" s="21">
        <f t="shared" si="22"/>
        <v>0</v>
      </c>
      <c r="V66" s="22">
        <f t="shared" si="23"/>
        <v>0</v>
      </c>
      <c r="W66" s="20">
        <f t="shared" si="24"/>
        <v>0.315</v>
      </c>
      <c r="X66" s="21">
        <v>0</v>
      </c>
      <c r="Y66" s="86">
        <f t="shared" si="25"/>
        <v>1.6</v>
      </c>
      <c r="Z66" s="20">
        <f t="shared" si="26"/>
        <v>1.2850000000000001</v>
      </c>
      <c r="AA66" s="65"/>
    </row>
    <row r="67" spans="1:27" s="4" customFormat="1" ht="18" customHeight="1">
      <c r="A67" s="78" t="s">
        <v>6</v>
      </c>
      <c r="B67" s="79" t="s">
        <v>105</v>
      </c>
      <c r="C67" s="80" t="s">
        <v>38</v>
      </c>
      <c r="D67" s="78" t="s">
        <v>183</v>
      </c>
      <c r="E67" s="78">
        <v>4</v>
      </c>
      <c r="F67" s="78" t="s">
        <v>184</v>
      </c>
      <c r="G67" s="78">
        <v>4</v>
      </c>
      <c r="H67" s="78" t="s">
        <v>185</v>
      </c>
      <c r="I67" s="78" t="s">
        <v>185</v>
      </c>
      <c r="J67" s="80">
        <v>2.1</v>
      </c>
      <c r="K67" s="109">
        <v>1.63</v>
      </c>
      <c r="L67" s="140">
        <v>0</v>
      </c>
      <c r="M67" s="140"/>
      <c r="N67" s="78">
        <f t="shared" si="27"/>
        <v>2.1</v>
      </c>
      <c r="O67" s="78">
        <v>0</v>
      </c>
      <c r="P67" s="78">
        <f t="shared" si="20"/>
        <v>4</v>
      </c>
      <c r="Q67" s="78">
        <f t="shared" si="28"/>
        <v>1.9</v>
      </c>
      <c r="R67" s="81"/>
      <c r="S67" s="77">
        <v>4.086</v>
      </c>
      <c r="T67" s="92">
        <f t="shared" si="21"/>
        <v>6.186</v>
      </c>
      <c r="U67" s="82">
        <f t="shared" si="22"/>
        <v>0</v>
      </c>
      <c r="V67" s="82">
        <f t="shared" si="23"/>
        <v>0</v>
      </c>
      <c r="W67" s="92">
        <f t="shared" si="24"/>
        <v>6.186</v>
      </c>
      <c r="X67" s="82">
        <v>0</v>
      </c>
      <c r="Y67" s="87">
        <f t="shared" si="25"/>
        <v>4</v>
      </c>
      <c r="Z67" s="92">
        <f t="shared" si="26"/>
        <v>-2.186</v>
      </c>
      <c r="AA67" s="81"/>
    </row>
    <row r="68" spans="1:27" s="4" customFormat="1" ht="18" customHeight="1">
      <c r="A68" s="30" t="s">
        <v>7</v>
      </c>
      <c r="B68" s="31" t="s">
        <v>106</v>
      </c>
      <c r="C68" s="32" t="s">
        <v>28</v>
      </c>
      <c r="D68" s="32" t="s">
        <v>183</v>
      </c>
      <c r="E68" s="32">
        <v>2.5</v>
      </c>
      <c r="F68" s="32" t="s">
        <v>184</v>
      </c>
      <c r="G68" s="32">
        <v>2.5</v>
      </c>
      <c r="H68" s="32" t="s">
        <v>185</v>
      </c>
      <c r="I68" s="27" t="s">
        <v>185</v>
      </c>
      <c r="J68" s="28">
        <v>0.9</v>
      </c>
      <c r="K68" s="110">
        <v>0.83</v>
      </c>
      <c r="L68" s="132">
        <v>0</v>
      </c>
      <c r="M68" s="132"/>
      <c r="N68" s="47">
        <f t="shared" si="27"/>
        <v>0.9</v>
      </c>
      <c r="O68" s="47">
        <v>0</v>
      </c>
      <c r="P68" s="27">
        <f t="shared" si="20"/>
        <v>2.5</v>
      </c>
      <c r="Q68" s="47">
        <f t="shared" si="28"/>
        <v>1.6</v>
      </c>
      <c r="R68" s="65"/>
      <c r="S68" s="66">
        <v>0.145</v>
      </c>
      <c r="T68" s="20">
        <f t="shared" si="21"/>
        <v>1.045</v>
      </c>
      <c r="U68" s="21">
        <f t="shared" si="22"/>
        <v>0</v>
      </c>
      <c r="V68" s="22">
        <f t="shared" si="23"/>
        <v>0</v>
      </c>
      <c r="W68" s="20">
        <f t="shared" si="24"/>
        <v>1.045</v>
      </c>
      <c r="X68" s="21">
        <v>0</v>
      </c>
      <c r="Y68" s="86">
        <f t="shared" si="25"/>
        <v>2.5</v>
      </c>
      <c r="Z68" s="20">
        <f t="shared" si="26"/>
        <v>1.455</v>
      </c>
      <c r="AA68" s="65"/>
    </row>
    <row r="69" spans="1:27" s="4" customFormat="1" ht="18" customHeight="1">
      <c r="A69" s="30" t="s">
        <v>8</v>
      </c>
      <c r="B69" s="31" t="s">
        <v>107</v>
      </c>
      <c r="C69" s="32" t="s">
        <v>38</v>
      </c>
      <c r="D69" s="32" t="s">
        <v>183</v>
      </c>
      <c r="E69" s="32">
        <v>4</v>
      </c>
      <c r="F69" s="32" t="s">
        <v>184</v>
      </c>
      <c r="G69" s="32">
        <v>4</v>
      </c>
      <c r="H69" s="32" t="s">
        <v>185</v>
      </c>
      <c r="I69" s="27" t="s">
        <v>185</v>
      </c>
      <c r="J69" s="28">
        <v>1.64</v>
      </c>
      <c r="K69" s="110">
        <v>2.71</v>
      </c>
      <c r="L69" s="132">
        <v>0</v>
      </c>
      <c r="M69" s="132"/>
      <c r="N69" s="47">
        <f t="shared" si="27"/>
        <v>1.64</v>
      </c>
      <c r="O69" s="47">
        <v>0</v>
      </c>
      <c r="P69" s="27">
        <f t="shared" si="20"/>
        <v>4</v>
      </c>
      <c r="Q69" s="47">
        <f t="shared" si="28"/>
        <v>2.3600000000000003</v>
      </c>
      <c r="R69" s="65"/>
      <c r="S69" s="66">
        <v>0.214</v>
      </c>
      <c r="T69" s="20">
        <f t="shared" si="21"/>
        <v>1.8539999999999999</v>
      </c>
      <c r="U69" s="21">
        <f t="shared" si="22"/>
        <v>0</v>
      </c>
      <c r="V69" s="22">
        <f t="shared" si="23"/>
        <v>0</v>
      </c>
      <c r="W69" s="20">
        <f t="shared" si="24"/>
        <v>1.8539999999999999</v>
      </c>
      <c r="X69" s="21">
        <v>0</v>
      </c>
      <c r="Y69" s="86">
        <f t="shared" si="25"/>
        <v>4</v>
      </c>
      <c r="Z69" s="20">
        <f t="shared" si="26"/>
        <v>2.146</v>
      </c>
      <c r="AA69" s="65"/>
    </row>
    <row r="70" spans="1:27" s="4" customFormat="1" ht="18" customHeight="1">
      <c r="A70" s="30" t="s">
        <v>9</v>
      </c>
      <c r="B70" s="31" t="s">
        <v>108</v>
      </c>
      <c r="C70" s="32" t="s">
        <v>29</v>
      </c>
      <c r="D70" s="32" t="s">
        <v>183</v>
      </c>
      <c r="E70" s="32">
        <v>1.6</v>
      </c>
      <c r="F70" s="32" t="s">
        <v>184</v>
      </c>
      <c r="G70" s="32">
        <v>1.6</v>
      </c>
      <c r="H70" s="32" t="s">
        <v>185</v>
      </c>
      <c r="I70" s="27" t="s">
        <v>185</v>
      </c>
      <c r="J70" s="28">
        <v>0.03</v>
      </c>
      <c r="K70" s="110">
        <v>0.1</v>
      </c>
      <c r="L70" s="132">
        <v>0</v>
      </c>
      <c r="M70" s="132"/>
      <c r="N70" s="47">
        <f t="shared" si="27"/>
        <v>0.03</v>
      </c>
      <c r="O70" s="47">
        <v>0</v>
      </c>
      <c r="P70" s="27">
        <f t="shared" si="20"/>
        <v>1.6</v>
      </c>
      <c r="Q70" s="47">
        <f t="shared" si="28"/>
        <v>1.57</v>
      </c>
      <c r="R70" s="65"/>
      <c r="S70" s="66">
        <v>0</v>
      </c>
      <c r="T70" s="20">
        <f t="shared" si="21"/>
        <v>0.03</v>
      </c>
      <c r="U70" s="21">
        <f t="shared" si="22"/>
        <v>0</v>
      </c>
      <c r="V70" s="22">
        <f t="shared" si="23"/>
        <v>0</v>
      </c>
      <c r="W70" s="20">
        <f t="shared" si="24"/>
        <v>0.03</v>
      </c>
      <c r="X70" s="21">
        <v>0</v>
      </c>
      <c r="Y70" s="86">
        <f t="shared" si="25"/>
        <v>1.6</v>
      </c>
      <c r="Z70" s="20">
        <f t="shared" si="26"/>
        <v>1.57</v>
      </c>
      <c r="AA70" s="65"/>
    </row>
    <row r="71" spans="1:27" s="4" customFormat="1" ht="18" customHeight="1">
      <c r="A71" s="30" t="s">
        <v>10</v>
      </c>
      <c r="B71" s="31" t="s">
        <v>109</v>
      </c>
      <c r="C71" s="32" t="s">
        <v>28</v>
      </c>
      <c r="D71" s="32" t="s">
        <v>183</v>
      </c>
      <c r="E71" s="32">
        <v>2.5</v>
      </c>
      <c r="F71" s="32" t="s">
        <v>184</v>
      </c>
      <c r="G71" s="32">
        <v>2.5</v>
      </c>
      <c r="H71" s="32" t="s">
        <v>185</v>
      </c>
      <c r="I71" s="27" t="s">
        <v>185</v>
      </c>
      <c r="J71" s="28">
        <v>0.3</v>
      </c>
      <c r="K71" s="110">
        <v>0.27</v>
      </c>
      <c r="L71" s="132">
        <v>0</v>
      </c>
      <c r="M71" s="132"/>
      <c r="N71" s="47">
        <f t="shared" si="27"/>
        <v>0.3</v>
      </c>
      <c r="O71" s="47">
        <v>0</v>
      </c>
      <c r="P71" s="27">
        <f t="shared" si="20"/>
        <v>2.5</v>
      </c>
      <c r="Q71" s="47">
        <f t="shared" si="28"/>
        <v>2.2</v>
      </c>
      <c r="R71" s="65"/>
      <c r="S71" s="66">
        <v>0.805</v>
      </c>
      <c r="T71" s="20">
        <f t="shared" si="21"/>
        <v>1.105</v>
      </c>
      <c r="U71" s="21">
        <f t="shared" si="22"/>
        <v>0</v>
      </c>
      <c r="V71" s="22">
        <f t="shared" si="23"/>
        <v>0</v>
      </c>
      <c r="W71" s="20">
        <f t="shared" si="24"/>
        <v>1.105</v>
      </c>
      <c r="X71" s="21">
        <v>0</v>
      </c>
      <c r="Y71" s="86">
        <f t="shared" si="25"/>
        <v>2.5</v>
      </c>
      <c r="Z71" s="20">
        <f t="shared" si="26"/>
        <v>1.395</v>
      </c>
      <c r="AA71" s="65"/>
    </row>
    <row r="72" spans="1:27" s="4" customFormat="1" ht="18" customHeight="1">
      <c r="A72" s="30" t="s">
        <v>11</v>
      </c>
      <c r="B72" s="31" t="s">
        <v>110</v>
      </c>
      <c r="C72" s="32" t="s">
        <v>118</v>
      </c>
      <c r="D72" s="32" t="s">
        <v>183</v>
      </c>
      <c r="E72" s="32">
        <v>1.8</v>
      </c>
      <c r="F72" s="32" t="s">
        <v>184</v>
      </c>
      <c r="G72" s="32">
        <v>1.8</v>
      </c>
      <c r="H72" s="32" t="s">
        <v>185</v>
      </c>
      <c r="I72" s="27" t="s">
        <v>185</v>
      </c>
      <c r="J72" s="28">
        <v>0.5</v>
      </c>
      <c r="K72" s="110">
        <v>0.42</v>
      </c>
      <c r="L72" s="132">
        <v>0</v>
      </c>
      <c r="M72" s="132"/>
      <c r="N72" s="47">
        <f t="shared" si="27"/>
        <v>0.5</v>
      </c>
      <c r="O72" s="47">
        <v>0</v>
      </c>
      <c r="P72" s="27">
        <f t="shared" si="20"/>
        <v>1.8</v>
      </c>
      <c r="Q72" s="47">
        <f t="shared" si="28"/>
        <v>1.3</v>
      </c>
      <c r="R72" s="65"/>
      <c r="S72" s="66">
        <v>0.429</v>
      </c>
      <c r="T72" s="20">
        <f t="shared" si="21"/>
        <v>0.929</v>
      </c>
      <c r="U72" s="21">
        <f t="shared" si="22"/>
        <v>0</v>
      </c>
      <c r="V72" s="22">
        <f t="shared" si="23"/>
        <v>0</v>
      </c>
      <c r="W72" s="20">
        <f t="shared" si="24"/>
        <v>0.929</v>
      </c>
      <c r="X72" s="21">
        <v>0</v>
      </c>
      <c r="Y72" s="86">
        <f t="shared" si="25"/>
        <v>1.8</v>
      </c>
      <c r="Z72" s="20">
        <f t="shared" si="26"/>
        <v>0.871</v>
      </c>
      <c r="AA72" s="65"/>
    </row>
    <row r="73" spans="1:27" s="4" customFormat="1" ht="18" customHeight="1">
      <c r="A73" s="30" t="s">
        <v>12</v>
      </c>
      <c r="B73" s="31" t="s">
        <v>111</v>
      </c>
      <c r="C73" s="32" t="s">
        <v>28</v>
      </c>
      <c r="D73" s="32" t="s">
        <v>183</v>
      </c>
      <c r="E73" s="32">
        <v>2.5</v>
      </c>
      <c r="F73" s="32" t="s">
        <v>184</v>
      </c>
      <c r="G73" s="32">
        <v>2.5</v>
      </c>
      <c r="H73" s="32" t="s">
        <v>185</v>
      </c>
      <c r="I73" s="27" t="s">
        <v>185</v>
      </c>
      <c r="J73" s="28">
        <v>1.2</v>
      </c>
      <c r="K73" s="110">
        <v>1.23</v>
      </c>
      <c r="L73" s="132">
        <v>0</v>
      </c>
      <c r="M73" s="132"/>
      <c r="N73" s="47">
        <f t="shared" si="27"/>
        <v>1.2</v>
      </c>
      <c r="O73" s="47">
        <v>0</v>
      </c>
      <c r="P73" s="27">
        <f t="shared" si="20"/>
        <v>2.5</v>
      </c>
      <c r="Q73" s="47">
        <f t="shared" si="28"/>
        <v>1.3</v>
      </c>
      <c r="R73" s="65"/>
      <c r="S73" s="66">
        <v>1.047</v>
      </c>
      <c r="T73" s="20">
        <f t="shared" si="21"/>
        <v>2.247</v>
      </c>
      <c r="U73" s="21">
        <f t="shared" si="22"/>
        <v>0</v>
      </c>
      <c r="V73" s="22">
        <f t="shared" si="23"/>
        <v>0</v>
      </c>
      <c r="W73" s="20">
        <f t="shared" si="24"/>
        <v>2.247</v>
      </c>
      <c r="X73" s="21">
        <v>0</v>
      </c>
      <c r="Y73" s="86">
        <f t="shared" si="25"/>
        <v>2.5</v>
      </c>
      <c r="Z73" s="20">
        <f t="shared" si="26"/>
        <v>0.2530000000000001</v>
      </c>
      <c r="AA73" s="65"/>
    </row>
    <row r="74" spans="1:27" s="4" customFormat="1" ht="18" customHeight="1">
      <c r="A74" s="30" t="s">
        <v>13</v>
      </c>
      <c r="B74" s="31" t="s">
        <v>112</v>
      </c>
      <c r="C74" s="32" t="s">
        <v>119</v>
      </c>
      <c r="D74" s="32" t="s">
        <v>183</v>
      </c>
      <c r="E74" s="32">
        <v>1.8</v>
      </c>
      <c r="F74" s="32" t="s">
        <v>184</v>
      </c>
      <c r="G74" s="32">
        <v>1.6</v>
      </c>
      <c r="H74" s="32" t="s">
        <v>185</v>
      </c>
      <c r="I74" s="27" t="s">
        <v>185</v>
      </c>
      <c r="J74" s="28">
        <v>0.3</v>
      </c>
      <c r="K74" s="110">
        <v>0.28</v>
      </c>
      <c r="L74" s="132">
        <v>0</v>
      </c>
      <c r="M74" s="132"/>
      <c r="N74" s="47">
        <f>J74</f>
        <v>0.3</v>
      </c>
      <c r="O74" s="47">
        <v>0</v>
      </c>
      <c r="P74" s="27">
        <f t="shared" si="20"/>
        <v>1.6</v>
      </c>
      <c r="Q74" s="47">
        <f>P74-N74</f>
        <v>1.3</v>
      </c>
      <c r="R74" s="65"/>
      <c r="S74" s="66">
        <v>0.142</v>
      </c>
      <c r="T74" s="20">
        <f t="shared" si="21"/>
        <v>0.44199999999999995</v>
      </c>
      <c r="U74" s="21">
        <f t="shared" si="22"/>
        <v>0</v>
      </c>
      <c r="V74" s="22">
        <f t="shared" si="23"/>
        <v>0</v>
      </c>
      <c r="W74" s="20">
        <f t="shared" si="24"/>
        <v>0.44199999999999995</v>
      </c>
      <c r="X74" s="21">
        <v>0</v>
      </c>
      <c r="Y74" s="86">
        <f t="shared" si="25"/>
        <v>1.6</v>
      </c>
      <c r="Z74" s="20">
        <f t="shared" si="26"/>
        <v>1.1580000000000001</v>
      </c>
      <c r="AA74" s="65"/>
    </row>
    <row r="75" spans="1:27" s="4" customFormat="1" ht="18" customHeight="1">
      <c r="A75" s="30" t="s">
        <v>14</v>
      </c>
      <c r="B75" s="31" t="s">
        <v>113</v>
      </c>
      <c r="C75" s="32" t="s">
        <v>37</v>
      </c>
      <c r="D75" s="32" t="s">
        <v>183</v>
      </c>
      <c r="E75" s="32">
        <v>1</v>
      </c>
      <c r="F75" s="32" t="s">
        <v>184</v>
      </c>
      <c r="G75" s="32">
        <v>2.5</v>
      </c>
      <c r="H75" s="32" t="s">
        <v>185</v>
      </c>
      <c r="I75" s="27" t="s">
        <v>185</v>
      </c>
      <c r="J75" s="28">
        <v>0.07</v>
      </c>
      <c r="K75" s="110">
        <v>0.12</v>
      </c>
      <c r="L75" s="132">
        <v>0</v>
      </c>
      <c r="M75" s="132"/>
      <c r="N75" s="47">
        <f>J75</f>
        <v>0.07</v>
      </c>
      <c r="O75" s="47">
        <v>0</v>
      </c>
      <c r="P75" s="27">
        <f t="shared" si="20"/>
        <v>1</v>
      </c>
      <c r="Q75" s="47">
        <f>P75-N75</f>
        <v>0.9299999999999999</v>
      </c>
      <c r="R75" s="65"/>
      <c r="S75" s="66">
        <v>0</v>
      </c>
      <c r="T75" s="20">
        <f t="shared" si="21"/>
        <v>0.07</v>
      </c>
      <c r="U75" s="21">
        <f t="shared" si="22"/>
        <v>0</v>
      </c>
      <c r="V75" s="22">
        <f t="shared" si="23"/>
        <v>0</v>
      </c>
      <c r="W75" s="20">
        <f t="shared" si="24"/>
        <v>0.07</v>
      </c>
      <c r="X75" s="21">
        <v>0</v>
      </c>
      <c r="Y75" s="86">
        <f t="shared" si="25"/>
        <v>1</v>
      </c>
      <c r="Z75" s="20">
        <f t="shared" si="26"/>
        <v>0.9299999999999999</v>
      </c>
      <c r="AA75" s="65"/>
    </row>
    <row r="76" spans="1:27" s="4" customFormat="1" ht="18" customHeight="1">
      <c r="A76" s="30" t="s">
        <v>15</v>
      </c>
      <c r="B76" s="31" t="s">
        <v>114</v>
      </c>
      <c r="C76" s="27" t="s">
        <v>29</v>
      </c>
      <c r="D76" s="27" t="s">
        <v>183</v>
      </c>
      <c r="E76" s="27">
        <v>1.6</v>
      </c>
      <c r="F76" s="27" t="s">
        <v>184</v>
      </c>
      <c r="G76" s="27">
        <v>1.6</v>
      </c>
      <c r="H76" s="27" t="s">
        <v>185</v>
      </c>
      <c r="I76" s="27" t="s">
        <v>185</v>
      </c>
      <c r="J76" s="28">
        <v>0.4</v>
      </c>
      <c r="K76" s="110">
        <v>0.17</v>
      </c>
      <c r="L76" s="132">
        <v>0</v>
      </c>
      <c r="M76" s="132"/>
      <c r="N76" s="47">
        <f>J76</f>
        <v>0.4</v>
      </c>
      <c r="O76" s="47">
        <v>0</v>
      </c>
      <c r="P76" s="27">
        <f t="shared" si="20"/>
        <v>1.6</v>
      </c>
      <c r="Q76" s="47">
        <f>P76-N76</f>
        <v>1.2000000000000002</v>
      </c>
      <c r="R76" s="65"/>
      <c r="S76" s="66">
        <v>0</v>
      </c>
      <c r="T76" s="20">
        <f t="shared" si="21"/>
        <v>0.4</v>
      </c>
      <c r="U76" s="21">
        <f t="shared" si="22"/>
        <v>0</v>
      </c>
      <c r="V76" s="22">
        <f t="shared" si="23"/>
        <v>0</v>
      </c>
      <c r="W76" s="20">
        <f t="shared" si="24"/>
        <v>0.4</v>
      </c>
      <c r="X76" s="21">
        <v>0</v>
      </c>
      <c r="Y76" s="86">
        <f t="shared" si="25"/>
        <v>1.6</v>
      </c>
      <c r="Z76" s="20">
        <f t="shared" si="26"/>
        <v>1.2000000000000002</v>
      </c>
      <c r="AA76" s="65"/>
    </row>
    <row r="77" spans="1:27" s="4" customFormat="1" ht="18" customHeight="1">
      <c r="A77" s="30" t="s">
        <v>59</v>
      </c>
      <c r="B77" s="31" t="s">
        <v>115</v>
      </c>
      <c r="C77" s="27" t="s">
        <v>29</v>
      </c>
      <c r="D77" s="27" t="s">
        <v>183</v>
      </c>
      <c r="E77" s="27">
        <v>1.6</v>
      </c>
      <c r="F77" s="27" t="s">
        <v>184</v>
      </c>
      <c r="G77" s="27">
        <v>1.6</v>
      </c>
      <c r="H77" s="27" t="s">
        <v>185</v>
      </c>
      <c r="I77" s="27" t="s">
        <v>185</v>
      </c>
      <c r="J77" s="28">
        <v>0.4</v>
      </c>
      <c r="K77" s="110">
        <v>0.49</v>
      </c>
      <c r="L77" s="132">
        <v>0</v>
      </c>
      <c r="M77" s="132"/>
      <c r="N77" s="47">
        <f>J77</f>
        <v>0.4</v>
      </c>
      <c r="O77" s="47">
        <v>0</v>
      </c>
      <c r="P77" s="27">
        <f t="shared" si="20"/>
        <v>1.6</v>
      </c>
      <c r="Q77" s="47">
        <f>P77-N77</f>
        <v>1.2000000000000002</v>
      </c>
      <c r="R77" s="65"/>
      <c r="S77" s="66">
        <v>0.354</v>
      </c>
      <c r="T77" s="20">
        <f t="shared" si="21"/>
        <v>0.754</v>
      </c>
      <c r="U77" s="21">
        <f t="shared" si="22"/>
        <v>0</v>
      </c>
      <c r="V77" s="22">
        <f t="shared" si="23"/>
        <v>0</v>
      </c>
      <c r="W77" s="20">
        <f t="shared" si="24"/>
        <v>0.754</v>
      </c>
      <c r="X77" s="21">
        <v>0</v>
      </c>
      <c r="Y77" s="86">
        <f t="shared" si="25"/>
        <v>1.6</v>
      </c>
      <c r="Z77" s="20">
        <f t="shared" si="26"/>
        <v>0.8460000000000001</v>
      </c>
      <c r="AA77" s="65"/>
    </row>
    <row r="78" spans="1:27" s="4" customFormat="1" ht="18" customHeight="1">
      <c r="A78" s="30" t="s">
        <v>63</v>
      </c>
      <c r="B78" s="31" t="s">
        <v>116</v>
      </c>
      <c r="C78" s="27" t="s">
        <v>37</v>
      </c>
      <c r="D78" s="27" t="s">
        <v>183</v>
      </c>
      <c r="E78" s="27">
        <v>1</v>
      </c>
      <c r="F78" s="27" t="s">
        <v>184</v>
      </c>
      <c r="G78" s="27">
        <v>2.5</v>
      </c>
      <c r="H78" s="27" t="s">
        <v>185</v>
      </c>
      <c r="I78" s="27" t="s">
        <v>185</v>
      </c>
      <c r="J78" s="28">
        <v>0.24</v>
      </c>
      <c r="K78" s="110">
        <v>0.19</v>
      </c>
      <c r="L78" s="132">
        <v>0</v>
      </c>
      <c r="M78" s="132"/>
      <c r="N78" s="47">
        <f>J78</f>
        <v>0.24</v>
      </c>
      <c r="O78" s="47">
        <v>0</v>
      </c>
      <c r="P78" s="27">
        <f t="shared" si="20"/>
        <v>1</v>
      </c>
      <c r="Q78" s="47">
        <f>P78-N78</f>
        <v>0.76</v>
      </c>
      <c r="R78" s="65"/>
      <c r="S78" s="66">
        <v>0.03</v>
      </c>
      <c r="T78" s="20">
        <f t="shared" si="21"/>
        <v>0.27</v>
      </c>
      <c r="U78" s="21">
        <f t="shared" si="22"/>
        <v>0</v>
      </c>
      <c r="V78" s="22">
        <f t="shared" si="23"/>
        <v>0</v>
      </c>
      <c r="W78" s="20">
        <f t="shared" si="24"/>
        <v>0.27</v>
      </c>
      <c r="X78" s="21">
        <v>0</v>
      </c>
      <c r="Y78" s="86">
        <f t="shared" si="25"/>
        <v>1</v>
      </c>
      <c r="Z78" s="20">
        <f t="shared" si="26"/>
        <v>0.73</v>
      </c>
      <c r="AA78" s="65"/>
    </row>
    <row r="79" spans="1:27" s="5" customFormat="1" ht="18" customHeight="1">
      <c r="A79" s="48"/>
      <c r="B79" s="46" t="s">
        <v>17</v>
      </c>
      <c r="C79" s="37">
        <v>194.4</v>
      </c>
      <c r="D79" s="124">
        <f>SUM(D61:I78)</f>
        <v>194.39999999999998</v>
      </c>
      <c r="E79" s="124"/>
      <c r="F79" s="124"/>
      <c r="G79" s="124"/>
      <c r="H79" s="124"/>
      <c r="I79" s="124"/>
      <c r="J79" s="36">
        <f>SUM(J61:J78)</f>
        <v>22.58</v>
      </c>
      <c r="K79" s="35"/>
      <c r="L79" s="135">
        <v>0</v>
      </c>
      <c r="M79" s="135"/>
      <c r="N79" s="36">
        <f>SUM(N61:N78)</f>
        <v>22.58</v>
      </c>
      <c r="O79" s="36">
        <f>SUM(O61:O73)</f>
        <v>0</v>
      </c>
      <c r="P79" s="37">
        <f>SUM(P61:P78)</f>
        <v>90.49999999999997</v>
      </c>
      <c r="Q79" s="36">
        <f>SUM(Q61:Q78)</f>
        <v>67.92</v>
      </c>
      <c r="R79" s="42"/>
      <c r="S79" s="16"/>
      <c r="T79" s="95"/>
      <c r="U79" s="42"/>
      <c r="V79" s="42"/>
      <c r="W79" s="95"/>
      <c r="X79" s="42"/>
      <c r="Y79" s="62"/>
      <c r="Z79" s="95"/>
      <c r="AA79" s="42"/>
    </row>
    <row r="80" spans="1:27" s="9" customFormat="1" ht="15.75" customHeight="1">
      <c r="A80" s="38"/>
      <c r="B80" s="39" t="s">
        <v>43</v>
      </c>
      <c r="C80" s="59"/>
      <c r="D80" s="127"/>
      <c r="E80" s="127"/>
      <c r="F80" s="127"/>
      <c r="G80" s="127"/>
      <c r="H80" s="127"/>
      <c r="I80" s="127"/>
      <c r="J80" s="41"/>
      <c r="K80" s="40"/>
      <c r="L80" s="41"/>
      <c r="M80" s="41"/>
      <c r="N80" s="41"/>
      <c r="O80" s="41"/>
      <c r="P80" s="41"/>
      <c r="Q80" s="41"/>
      <c r="R80" s="60"/>
      <c r="S80" s="61"/>
      <c r="T80" s="94"/>
      <c r="U80" s="60"/>
      <c r="V80" s="60"/>
      <c r="W80" s="91"/>
      <c r="X80" s="38"/>
      <c r="Y80" s="85"/>
      <c r="Z80" s="91"/>
      <c r="AA80" s="38"/>
    </row>
    <row r="81" spans="1:27" s="5" customFormat="1" ht="18" customHeight="1">
      <c r="A81" s="42"/>
      <c r="B81" s="34" t="s">
        <v>44</v>
      </c>
      <c r="C81" s="62"/>
      <c r="D81" s="125"/>
      <c r="E81" s="125"/>
      <c r="F81" s="125"/>
      <c r="G81" s="125"/>
      <c r="H81" s="125"/>
      <c r="I81" s="125"/>
      <c r="J81" s="42"/>
      <c r="K81" s="43"/>
      <c r="L81" s="133"/>
      <c r="M81" s="133"/>
      <c r="N81" s="42"/>
      <c r="O81" s="42"/>
      <c r="P81" s="42"/>
      <c r="Q81" s="36">
        <f>SUM(Q79)</f>
        <v>67.92</v>
      </c>
      <c r="R81" s="42"/>
      <c r="S81" s="63"/>
      <c r="T81" s="95"/>
      <c r="U81" s="42"/>
      <c r="V81" s="42"/>
      <c r="W81" s="95"/>
      <c r="X81" s="42"/>
      <c r="Y81" s="62"/>
      <c r="Z81" s="95"/>
      <c r="AA81" s="42"/>
    </row>
    <row r="82" spans="1:27" s="5" customFormat="1" ht="18" customHeight="1">
      <c r="A82" s="156" t="s">
        <v>180</v>
      </c>
      <c r="B82" s="157"/>
      <c r="C82" s="157"/>
      <c r="D82" s="157"/>
      <c r="E82" s="157"/>
      <c r="F82" s="157"/>
      <c r="G82" s="157"/>
      <c r="H82" s="157"/>
      <c r="I82" s="157"/>
      <c r="J82" s="157"/>
      <c r="K82" s="157"/>
      <c r="L82" s="157"/>
      <c r="M82" s="157"/>
      <c r="N82" s="157"/>
      <c r="O82" s="157"/>
      <c r="P82" s="157"/>
      <c r="Q82" s="157"/>
      <c r="R82" s="157"/>
      <c r="S82" s="157"/>
      <c r="T82" s="157"/>
      <c r="U82" s="157"/>
      <c r="V82" s="157"/>
      <c r="W82" s="157"/>
      <c r="X82" s="157"/>
      <c r="Y82" s="157"/>
      <c r="Z82" s="157"/>
      <c r="AA82" s="158"/>
    </row>
    <row r="83" spans="1:27" s="6" customFormat="1" ht="18" customHeight="1">
      <c r="A83" s="150" t="s">
        <v>178</v>
      </c>
      <c r="B83" s="151"/>
      <c r="C83" s="151"/>
      <c r="D83" s="151"/>
      <c r="E83" s="151"/>
      <c r="F83" s="151"/>
      <c r="G83" s="151"/>
      <c r="H83" s="151"/>
      <c r="I83" s="151"/>
      <c r="J83" s="151"/>
      <c r="K83" s="151"/>
      <c r="L83" s="151"/>
      <c r="M83" s="151"/>
      <c r="N83" s="151"/>
      <c r="O83" s="151"/>
      <c r="P83" s="151"/>
      <c r="Q83" s="151"/>
      <c r="R83" s="151"/>
      <c r="S83" s="151"/>
      <c r="T83" s="151"/>
      <c r="U83" s="151"/>
      <c r="V83" s="151"/>
      <c r="W83" s="151"/>
      <c r="X83" s="151"/>
      <c r="Y83" s="151"/>
      <c r="Z83" s="151"/>
      <c r="AA83" s="152"/>
    </row>
    <row r="84" spans="1:27" s="4" customFormat="1" ht="18" customHeight="1">
      <c r="A84" s="30" t="s">
        <v>1</v>
      </c>
      <c r="B84" s="31" t="s">
        <v>121</v>
      </c>
      <c r="C84" s="27">
        <v>6.3</v>
      </c>
      <c r="D84" s="27" t="s">
        <v>183</v>
      </c>
      <c r="E84" s="27">
        <v>6.3</v>
      </c>
      <c r="F84" s="27" t="s">
        <v>185</v>
      </c>
      <c r="G84" s="27" t="s">
        <v>185</v>
      </c>
      <c r="H84" s="27" t="s">
        <v>185</v>
      </c>
      <c r="I84" s="27" t="s">
        <v>185</v>
      </c>
      <c r="J84" s="28">
        <v>0</v>
      </c>
      <c r="K84" s="110">
        <v>0.2</v>
      </c>
      <c r="L84" s="132">
        <v>0</v>
      </c>
      <c r="M84" s="132"/>
      <c r="N84" s="47">
        <f>J84</f>
        <v>0</v>
      </c>
      <c r="O84" s="47">
        <v>0</v>
      </c>
      <c r="P84" s="27">
        <f>MIN(D84:I84)</f>
        <v>6.3</v>
      </c>
      <c r="Q84" s="47">
        <f>P84-N84</f>
        <v>6.3</v>
      </c>
      <c r="R84" s="65"/>
      <c r="S84" s="66">
        <v>0.014</v>
      </c>
      <c r="T84" s="20">
        <f>J84+S84</f>
        <v>0.014</v>
      </c>
      <c r="U84" s="21">
        <f>L84</f>
        <v>0</v>
      </c>
      <c r="V84" s="22">
        <f>M84</f>
        <v>0</v>
      </c>
      <c r="W84" s="20">
        <f>T84-U84</f>
        <v>0.014</v>
      </c>
      <c r="X84" s="21">
        <v>0</v>
      </c>
      <c r="Y84" s="86">
        <f>P84</f>
        <v>6.3</v>
      </c>
      <c r="Z84" s="20">
        <f>Y84-W84</f>
        <v>6.286</v>
      </c>
      <c r="AA84" s="65"/>
    </row>
    <row r="85" spans="1:27" s="6" customFormat="1" ht="18" customHeight="1">
      <c r="A85" s="121" t="s">
        <v>42</v>
      </c>
      <c r="B85" s="121"/>
      <c r="C85" s="121"/>
      <c r="D85" s="121"/>
      <c r="E85" s="121"/>
      <c r="F85" s="121"/>
      <c r="G85" s="121"/>
      <c r="H85" s="121"/>
      <c r="I85" s="121"/>
      <c r="J85" s="121"/>
      <c r="K85" s="121"/>
      <c r="L85" s="121"/>
      <c r="M85" s="121"/>
      <c r="N85" s="121"/>
      <c r="O85" s="121"/>
      <c r="P85" s="121"/>
      <c r="Q85" s="121"/>
      <c r="R85" s="38"/>
      <c r="S85" s="57"/>
      <c r="T85" s="91"/>
      <c r="U85" s="38"/>
      <c r="V85" s="38"/>
      <c r="W85" s="91"/>
      <c r="X85" s="38"/>
      <c r="Y85" s="85"/>
      <c r="Z85" s="91"/>
      <c r="AA85" s="38"/>
    </row>
    <row r="86" spans="1:27" s="4" customFormat="1" ht="18" customHeight="1">
      <c r="A86" s="30" t="s">
        <v>0</v>
      </c>
      <c r="B86" s="31" t="s">
        <v>120</v>
      </c>
      <c r="C86" s="30" t="s">
        <v>35</v>
      </c>
      <c r="D86" s="27" t="s">
        <v>183</v>
      </c>
      <c r="E86" s="30">
        <v>10</v>
      </c>
      <c r="F86" s="27" t="s">
        <v>184</v>
      </c>
      <c r="G86" s="30">
        <v>10</v>
      </c>
      <c r="H86" s="27" t="s">
        <v>185</v>
      </c>
      <c r="I86" s="27" t="s">
        <v>185</v>
      </c>
      <c r="J86" s="28">
        <v>1.7</v>
      </c>
      <c r="K86" s="110">
        <v>2.52</v>
      </c>
      <c r="L86" s="132">
        <v>0</v>
      </c>
      <c r="M86" s="132"/>
      <c r="N86" s="47">
        <f aca="true" t="shared" si="29" ref="N86:N93">J86</f>
        <v>1.7</v>
      </c>
      <c r="O86" s="47">
        <v>0</v>
      </c>
      <c r="P86" s="27">
        <f aca="true" t="shared" si="30" ref="P86:P93">MIN(D86:I86)</f>
        <v>10</v>
      </c>
      <c r="Q86" s="47">
        <f aca="true" t="shared" si="31" ref="Q86:Q93">P86-N86</f>
        <v>8.3</v>
      </c>
      <c r="R86" s="65"/>
      <c r="S86" s="66">
        <v>1.11</v>
      </c>
      <c r="T86" s="20">
        <f aca="true" t="shared" si="32" ref="T86:T93">J86+S86</f>
        <v>2.81</v>
      </c>
      <c r="U86" s="21">
        <f aca="true" t="shared" si="33" ref="U86:U93">L86</f>
        <v>0</v>
      </c>
      <c r="V86" s="22">
        <f aca="true" t="shared" si="34" ref="V86:V93">M86</f>
        <v>0</v>
      </c>
      <c r="W86" s="20">
        <f aca="true" t="shared" si="35" ref="W86:W93">T86-U86</f>
        <v>2.81</v>
      </c>
      <c r="X86" s="21">
        <v>0</v>
      </c>
      <c r="Y86" s="86">
        <f aca="true" t="shared" si="36" ref="Y86:Y93">P86</f>
        <v>10</v>
      </c>
      <c r="Z86" s="20">
        <f aca="true" t="shared" si="37" ref="Z86:Z93">Y86-W86</f>
        <v>7.1899999999999995</v>
      </c>
      <c r="AA86" s="65"/>
    </row>
    <row r="87" spans="1:27" s="4" customFormat="1" ht="18" customHeight="1">
      <c r="A87" s="30" t="s">
        <v>2</v>
      </c>
      <c r="B87" s="31" t="s">
        <v>122</v>
      </c>
      <c r="C87" s="27" t="s">
        <v>40</v>
      </c>
      <c r="D87" s="27" t="s">
        <v>183</v>
      </c>
      <c r="E87" s="27">
        <v>1</v>
      </c>
      <c r="F87" s="27" t="s">
        <v>184</v>
      </c>
      <c r="G87" s="27">
        <v>1.6</v>
      </c>
      <c r="H87" s="27" t="s">
        <v>185</v>
      </c>
      <c r="I87" s="27" t="s">
        <v>185</v>
      </c>
      <c r="J87" s="28">
        <v>0.049</v>
      </c>
      <c r="K87" s="110">
        <v>0.05</v>
      </c>
      <c r="L87" s="132">
        <v>0</v>
      </c>
      <c r="M87" s="132"/>
      <c r="N87" s="47">
        <f t="shared" si="29"/>
        <v>0.049</v>
      </c>
      <c r="O87" s="47">
        <v>0</v>
      </c>
      <c r="P87" s="27">
        <f t="shared" si="30"/>
        <v>1</v>
      </c>
      <c r="Q87" s="47">
        <f t="shared" si="31"/>
        <v>0.951</v>
      </c>
      <c r="R87" s="65"/>
      <c r="S87" s="66">
        <v>0</v>
      </c>
      <c r="T87" s="20">
        <f t="shared" si="32"/>
        <v>0.049</v>
      </c>
      <c r="U87" s="21">
        <f t="shared" si="33"/>
        <v>0</v>
      </c>
      <c r="V87" s="22">
        <f t="shared" si="34"/>
        <v>0</v>
      </c>
      <c r="W87" s="20">
        <f t="shared" si="35"/>
        <v>0.049</v>
      </c>
      <c r="X87" s="21">
        <v>0</v>
      </c>
      <c r="Y87" s="86">
        <f t="shared" si="36"/>
        <v>1</v>
      </c>
      <c r="Z87" s="20">
        <f t="shared" si="37"/>
        <v>0.951</v>
      </c>
      <c r="AA87" s="65"/>
    </row>
    <row r="88" spans="1:27" s="4" customFormat="1" ht="18" customHeight="1">
      <c r="A88" s="30" t="s">
        <v>3</v>
      </c>
      <c r="B88" s="31" t="s">
        <v>123</v>
      </c>
      <c r="C88" s="27" t="s">
        <v>40</v>
      </c>
      <c r="D88" s="27" t="s">
        <v>183</v>
      </c>
      <c r="E88" s="27">
        <v>1</v>
      </c>
      <c r="F88" s="27" t="s">
        <v>184</v>
      </c>
      <c r="G88" s="27">
        <v>1.6</v>
      </c>
      <c r="H88" s="27" t="s">
        <v>185</v>
      </c>
      <c r="I88" s="27" t="s">
        <v>185</v>
      </c>
      <c r="J88" s="28">
        <v>0.04</v>
      </c>
      <c r="K88" s="110">
        <v>0.1</v>
      </c>
      <c r="L88" s="132">
        <v>0</v>
      </c>
      <c r="M88" s="132"/>
      <c r="N88" s="47">
        <f t="shared" si="29"/>
        <v>0.04</v>
      </c>
      <c r="O88" s="47">
        <v>0</v>
      </c>
      <c r="P88" s="27">
        <f t="shared" si="30"/>
        <v>1</v>
      </c>
      <c r="Q88" s="47">
        <f t="shared" si="31"/>
        <v>0.96</v>
      </c>
      <c r="R88" s="65"/>
      <c r="S88" s="66">
        <v>0.069</v>
      </c>
      <c r="T88" s="20">
        <f t="shared" si="32"/>
        <v>0.10900000000000001</v>
      </c>
      <c r="U88" s="21">
        <f t="shared" si="33"/>
        <v>0</v>
      </c>
      <c r="V88" s="22">
        <f t="shared" si="34"/>
        <v>0</v>
      </c>
      <c r="W88" s="20">
        <f t="shared" si="35"/>
        <v>0.10900000000000001</v>
      </c>
      <c r="X88" s="21">
        <v>0</v>
      </c>
      <c r="Y88" s="86">
        <f t="shared" si="36"/>
        <v>1</v>
      </c>
      <c r="Z88" s="20">
        <f t="shared" si="37"/>
        <v>0.891</v>
      </c>
      <c r="AA88" s="65"/>
    </row>
    <row r="89" spans="1:27" s="4" customFormat="1" ht="18" customHeight="1">
      <c r="A89" s="30" t="s">
        <v>4</v>
      </c>
      <c r="B89" s="31" t="s">
        <v>124</v>
      </c>
      <c r="C89" s="27" t="s">
        <v>36</v>
      </c>
      <c r="D89" s="27" t="s">
        <v>183</v>
      </c>
      <c r="E89" s="27">
        <v>2.5</v>
      </c>
      <c r="F89" s="27" t="s">
        <v>184</v>
      </c>
      <c r="G89" s="27">
        <v>1.6</v>
      </c>
      <c r="H89" s="27" t="s">
        <v>185</v>
      </c>
      <c r="I89" s="27" t="s">
        <v>185</v>
      </c>
      <c r="J89" s="28">
        <v>0.34</v>
      </c>
      <c r="K89" s="110">
        <v>0.74</v>
      </c>
      <c r="L89" s="132">
        <v>0</v>
      </c>
      <c r="M89" s="132"/>
      <c r="N89" s="47">
        <f t="shared" si="29"/>
        <v>0.34</v>
      </c>
      <c r="O89" s="47">
        <v>0</v>
      </c>
      <c r="P89" s="27">
        <f t="shared" si="30"/>
        <v>1.6</v>
      </c>
      <c r="Q89" s="47">
        <f t="shared" si="31"/>
        <v>1.26</v>
      </c>
      <c r="R89" s="65"/>
      <c r="S89" s="66">
        <v>0.071</v>
      </c>
      <c r="T89" s="20">
        <f t="shared" si="32"/>
        <v>0.41100000000000003</v>
      </c>
      <c r="U89" s="21">
        <f t="shared" si="33"/>
        <v>0</v>
      </c>
      <c r="V89" s="22">
        <f t="shared" si="34"/>
        <v>0</v>
      </c>
      <c r="W89" s="20">
        <f t="shared" si="35"/>
        <v>0.41100000000000003</v>
      </c>
      <c r="X89" s="21">
        <v>0</v>
      </c>
      <c r="Y89" s="86">
        <f t="shared" si="36"/>
        <v>1.6</v>
      </c>
      <c r="Z89" s="20">
        <f t="shared" si="37"/>
        <v>1.189</v>
      </c>
      <c r="AA89" s="65"/>
    </row>
    <row r="90" spans="1:27" s="4" customFormat="1" ht="18" customHeight="1">
      <c r="A90" s="30" t="s">
        <v>5</v>
      </c>
      <c r="B90" s="31" t="s">
        <v>125</v>
      </c>
      <c r="C90" s="27" t="s">
        <v>29</v>
      </c>
      <c r="D90" s="27" t="s">
        <v>183</v>
      </c>
      <c r="E90" s="27">
        <v>1.6</v>
      </c>
      <c r="F90" s="27" t="s">
        <v>184</v>
      </c>
      <c r="G90" s="27">
        <v>1.6</v>
      </c>
      <c r="H90" s="27" t="s">
        <v>185</v>
      </c>
      <c r="I90" s="27" t="s">
        <v>185</v>
      </c>
      <c r="J90" s="28">
        <v>0.02</v>
      </c>
      <c r="K90" s="110">
        <v>0.08</v>
      </c>
      <c r="L90" s="132">
        <v>0</v>
      </c>
      <c r="M90" s="132"/>
      <c r="N90" s="47">
        <f t="shared" si="29"/>
        <v>0.02</v>
      </c>
      <c r="O90" s="47">
        <v>0</v>
      </c>
      <c r="P90" s="27">
        <f t="shared" si="30"/>
        <v>1.6</v>
      </c>
      <c r="Q90" s="47">
        <f t="shared" si="31"/>
        <v>1.58</v>
      </c>
      <c r="R90" s="65"/>
      <c r="S90" s="66">
        <v>0.032</v>
      </c>
      <c r="T90" s="20">
        <f>J90+S90</f>
        <v>0.052000000000000005</v>
      </c>
      <c r="U90" s="21">
        <f t="shared" si="33"/>
        <v>0</v>
      </c>
      <c r="V90" s="22">
        <f t="shared" si="34"/>
        <v>0</v>
      </c>
      <c r="W90" s="20">
        <f t="shared" si="35"/>
        <v>0.052000000000000005</v>
      </c>
      <c r="X90" s="21">
        <v>0</v>
      </c>
      <c r="Y90" s="86">
        <f t="shared" si="36"/>
        <v>1.6</v>
      </c>
      <c r="Z90" s="20">
        <f t="shared" si="37"/>
        <v>1.548</v>
      </c>
      <c r="AA90" s="65"/>
    </row>
    <row r="91" spans="1:27" s="4" customFormat="1" ht="18" customHeight="1">
      <c r="A91" s="30" t="s">
        <v>6</v>
      </c>
      <c r="B91" s="31" t="s">
        <v>126</v>
      </c>
      <c r="C91" s="27" t="s">
        <v>32</v>
      </c>
      <c r="D91" s="27" t="s">
        <v>183</v>
      </c>
      <c r="E91" s="27">
        <v>1</v>
      </c>
      <c r="F91" s="27" t="s">
        <v>184</v>
      </c>
      <c r="G91" s="27">
        <v>1</v>
      </c>
      <c r="H91" s="27" t="s">
        <v>185</v>
      </c>
      <c r="I91" s="27" t="s">
        <v>185</v>
      </c>
      <c r="J91" s="28">
        <v>0.09</v>
      </c>
      <c r="K91" s="110">
        <v>0.12</v>
      </c>
      <c r="L91" s="132">
        <v>0</v>
      </c>
      <c r="M91" s="132"/>
      <c r="N91" s="47">
        <f t="shared" si="29"/>
        <v>0.09</v>
      </c>
      <c r="O91" s="47">
        <v>0</v>
      </c>
      <c r="P91" s="27">
        <f t="shared" si="30"/>
        <v>1</v>
      </c>
      <c r="Q91" s="47">
        <f t="shared" si="31"/>
        <v>0.91</v>
      </c>
      <c r="R91" s="65"/>
      <c r="S91" s="66">
        <v>0.031</v>
      </c>
      <c r="T91" s="20">
        <f t="shared" si="32"/>
        <v>0.121</v>
      </c>
      <c r="U91" s="21">
        <f t="shared" si="33"/>
        <v>0</v>
      </c>
      <c r="V91" s="22">
        <f t="shared" si="34"/>
        <v>0</v>
      </c>
      <c r="W91" s="20">
        <f t="shared" si="35"/>
        <v>0.121</v>
      </c>
      <c r="X91" s="21">
        <v>0</v>
      </c>
      <c r="Y91" s="86">
        <f t="shared" si="36"/>
        <v>1</v>
      </c>
      <c r="Z91" s="20">
        <f t="shared" si="37"/>
        <v>0.879</v>
      </c>
      <c r="AA91" s="65"/>
    </row>
    <row r="92" spans="1:27" s="4" customFormat="1" ht="18" customHeight="1">
      <c r="A92" s="30" t="s">
        <v>7</v>
      </c>
      <c r="B92" s="31" t="s">
        <v>127</v>
      </c>
      <c r="C92" s="27" t="s">
        <v>28</v>
      </c>
      <c r="D92" s="27" t="s">
        <v>183</v>
      </c>
      <c r="E92" s="27">
        <v>2.5</v>
      </c>
      <c r="F92" s="27" t="s">
        <v>184</v>
      </c>
      <c r="G92" s="27">
        <v>2.5</v>
      </c>
      <c r="H92" s="27" t="s">
        <v>185</v>
      </c>
      <c r="I92" s="27" t="s">
        <v>185</v>
      </c>
      <c r="J92" s="28">
        <v>0.228</v>
      </c>
      <c r="K92" s="110">
        <v>0.25</v>
      </c>
      <c r="L92" s="132">
        <v>0</v>
      </c>
      <c r="M92" s="132"/>
      <c r="N92" s="47">
        <f t="shared" si="29"/>
        <v>0.228</v>
      </c>
      <c r="O92" s="47">
        <v>0</v>
      </c>
      <c r="P92" s="27">
        <f t="shared" si="30"/>
        <v>2.5</v>
      </c>
      <c r="Q92" s="47">
        <f t="shared" si="31"/>
        <v>2.272</v>
      </c>
      <c r="R92" s="65"/>
      <c r="S92" s="66">
        <v>0.183</v>
      </c>
      <c r="T92" s="20">
        <f t="shared" si="32"/>
        <v>0.41100000000000003</v>
      </c>
      <c r="U92" s="21">
        <f t="shared" si="33"/>
        <v>0</v>
      </c>
      <c r="V92" s="22">
        <f t="shared" si="34"/>
        <v>0</v>
      </c>
      <c r="W92" s="20">
        <f t="shared" si="35"/>
        <v>0.41100000000000003</v>
      </c>
      <c r="X92" s="21">
        <v>0</v>
      </c>
      <c r="Y92" s="86">
        <f t="shared" si="36"/>
        <v>2.5</v>
      </c>
      <c r="Z92" s="20">
        <f t="shared" si="37"/>
        <v>2.089</v>
      </c>
      <c r="AA92" s="65"/>
    </row>
    <row r="93" spans="1:27" s="4" customFormat="1" ht="18" customHeight="1">
      <c r="A93" s="30" t="s">
        <v>8</v>
      </c>
      <c r="B93" s="31" t="s">
        <v>128</v>
      </c>
      <c r="C93" s="27" t="s">
        <v>40</v>
      </c>
      <c r="D93" s="27" t="s">
        <v>183</v>
      </c>
      <c r="E93" s="27">
        <v>1</v>
      </c>
      <c r="F93" s="27" t="s">
        <v>184</v>
      </c>
      <c r="G93" s="27">
        <v>1.6</v>
      </c>
      <c r="H93" s="27" t="s">
        <v>185</v>
      </c>
      <c r="I93" s="27" t="s">
        <v>185</v>
      </c>
      <c r="J93" s="28">
        <v>0.081</v>
      </c>
      <c r="K93" s="110">
        <v>0.09</v>
      </c>
      <c r="L93" s="132">
        <v>0</v>
      </c>
      <c r="M93" s="132"/>
      <c r="N93" s="47">
        <f t="shared" si="29"/>
        <v>0.081</v>
      </c>
      <c r="O93" s="47">
        <v>0</v>
      </c>
      <c r="P93" s="27">
        <f t="shared" si="30"/>
        <v>1</v>
      </c>
      <c r="Q93" s="47">
        <f t="shared" si="31"/>
        <v>0.919</v>
      </c>
      <c r="R93" s="65"/>
      <c r="S93" s="66">
        <v>0.022</v>
      </c>
      <c r="T93" s="20">
        <f t="shared" si="32"/>
        <v>0.10300000000000001</v>
      </c>
      <c r="U93" s="21">
        <f t="shared" si="33"/>
        <v>0</v>
      </c>
      <c r="V93" s="22">
        <f t="shared" si="34"/>
        <v>0</v>
      </c>
      <c r="W93" s="20">
        <f t="shared" si="35"/>
        <v>0.10300000000000001</v>
      </c>
      <c r="X93" s="21">
        <v>0</v>
      </c>
      <c r="Y93" s="86">
        <f t="shared" si="36"/>
        <v>1</v>
      </c>
      <c r="Z93" s="20">
        <f t="shared" si="37"/>
        <v>0.897</v>
      </c>
      <c r="AA93" s="65"/>
    </row>
    <row r="94" spans="1:27" s="5" customFormat="1" ht="18" customHeight="1">
      <c r="A94" s="48"/>
      <c r="B94" s="46" t="s">
        <v>17</v>
      </c>
      <c r="C94" s="37">
        <v>48.4</v>
      </c>
      <c r="D94" s="124">
        <f>SUM(D86:I93)+E84</f>
        <v>48.400000000000006</v>
      </c>
      <c r="E94" s="124"/>
      <c r="F94" s="124"/>
      <c r="G94" s="124"/>
      <c r="H94" s="124"/>
      <c r="I94" s="124"/>
      <c r="J94" s="36">
        <f>SUM(J86:J93)+J84</f>
        <v>2.548</v>
      </c>
      <c r="K94" s="35"/>
      <c r="L94" s="135">
        <v>0</v>
      </c>
      <c r="M94" s="135"/>
      <c r="N94" s="36">
        <f>SUM(N80:N93)+N84</f>
        <v>2.548</v>
      </c>
      <c r="O94" s="36">
        <f>SUM(O80:O88)</f>
        <v>0</v>
      </c>
      <c r="P94" s="37">
        <f>SUM(P86:P93)+P84</f>
        <v>26</v>
      </c>
      <c r="Q94" s="36">
        <f>SUM(Q86:Q93)+Q84</f>
        <v>23.452</v>
      </c>
      <c r="R94" s="42"/>
      <c r="S94" s="63"/>
      <c r="T94" s="95"/>
      <c r="U94" s="42"/>
      <c r="V94" s="42"/>
      <c r="W94" s="95"/>
      <c r="X94" s="42"/>
      <c r="Y94" s="62"/>
      <c r="Z94" s="95"/>
      <c r="AA94" s="42"/>
    </row>
    <row r="95" spans="1:27" s="9" customFormat="1" ht="15.75" customHeight="1">
      <c r="A95" s="38"/>
      <c r="B95" s="39" t="s">
        <v>43</v>
      </c>
      <c r="C95" s="59"/>
      <c r="D95" s="127"/>
      <c r="E95" s="127"/>
      <c r="F95" s="127"/>
      <c r="G95" s="127"/>
      <c r="H95" s="127"/>
      <c r="I95" s="127"/>
      <c r="J95" s="41"/>
      <c r="K95" s="40"/>
      <c r="L95" s="41"/>
      <c r="M95" s="41"/>
      <c r="N95" s="41"/>
      <c r="O95" s="41"/>
      <c r="P95" s="41"/>
      <c r="Q95" s="41"/>
      <c r="R95" s="60"/>
      <c r="S95" s="61"/>
      <c r="T95" s="94"/>
      <c r="U95" s="60"/>
      <c r="V95" s="60"/>
      <c r="W95" s="91"/>
      <c r="X95" s="38"/>
      <c r="Y95" s="85"/>
      <c r="Z95" s="91"/>
      <c r="AA95" s="38"/>
    </row>
    <row r="96" spans="1:27" ht="18" customHeight="1">
      <c r="A96" s="49"/>
      <c r="B96" s="39" t="s">
        <v>44</v>
      </c>
      <c r="C96" s="67"/>
      <c r="D96" s="131"/>
      <c r="E96" s="131"/>
      <c r="F96" s="131"/>
      <c r="G96" s="131"/>
      <c r="H96" s="131"/>
      <c r="I96" s="131"/>
      <c r="J96" s="49"/>
      <c r="K96" s="50"/>
      <c r="L96" s="136"/>
      <c r="M96" s="136"/>
      <c r="N96" s="49"/>
      <c r="O96" s="49"/>
      <c r="P96" s="49"/>
      <c r="Q96" s="41">
        <f>Q94</f>
        <v>23.452</v>
      </c>
      <c r="R96" s="54"/>
      <c r="S96" s="64"/>
      <c r="T96" s="96"/>
      <c r="U96" s="54"/>
      <c r="V96" s="54"/>
      <c r="W96" s="90"/>
      <c r="X96" s="49"/>
      <c r="Y96" s="67"/>
      <c r="Z96" s="90"/>
      <c r="AA96" s="49"/>
    </row>
    <row r="97" spans="1:27" ht="18.75">
      <c r="A97" s="153" t="s">
        <v>129</v>
      </c>
      <c r="B97" s="154"/>
      <c r="C97" s="154"/>
      <c r="D97" s="154"/>
      <c r="E97" s="154"/>
      <c r="F97" s="154"/>
      <c r="G97" s="154"/>
      <c r="H97" s="154"/>
      <c r="I97" s="154"/>
      <c r="J97" s="154"/>
      <c r="K97" s="154"/>
      <c r="L97" s="154"/>
      <c r="M97" s="154"/>
      <c r="N97" s="154"/>
      <c r="O97" s="154"/>
      <c r="P97" s="154"/>
      <c r="Q97" s="154"/>
      <c r="R97" s="154"/>
      <c r="S97" s="154"/>
      <c r="T97" s="154"/>
      <c r="U97" s="154"/>
      <c r="V97" s="154"/>
      <c r="W97" s="154"/>
      <c r="X97" s="154"/>
      <c r="Y97" s="154"/>
      <c r="Z97" s="154"/>
      <c r="AA97" s="155"/>
    </row>
    <row r="98" spans="1:27" ht="18.75">
      <c r="A98" s="159" t="s">
        <v>42</v>
      </c>
      <c r="B98" s="160"/>
      <c r="C98" s="160"/>
      <c r="D98" s="160"/>
      <c r="E98" s="160"/>
      <c r="F98" s="160"/>
      <c r="G98" s="160"/>
      <c r="H98" s="160"/>
      <c r="I98" s="160"/>
      <c r="J98" s="160"/>
      <c r="K98" s="160"/>
      <c r="L98" s="160"/>
      <c r="M98" s="160"/>
      <c r="N98" s="160"/>
      <c r="O98" s="160"/>
      <c r="P98" s="160"/>
      <c r="Q98" s="160"/>
      <c r="R98" s="160"/>
      <c r="S98" s="160"/>
      <c r="T98" s="160"/>
      <c r="U98" s="160"/>
      <c r="V98" s="160"/>
      <c r="W98" s="160"/>
      <c r="X98" s="160"/>
      <c r="Y98" s="160"/>
      <c r="Z98" s="160"/>
      <c r="AA98" s="161"/>
    </row>
    <row r="99" spans="1:27" ht="18.75">
      <c r="A99" s="44" t="s">
        <v>0</v>
      </c>
      <c r="B99" s="31" t="s">
        <v>130</v>
      </c>
      <c r="C99" s="27" t="s">
        <v>34</v>
      </c>
      <c r="D99" s="27" t="s">
        <v>183</v>
      </c>
      <c r="E99" s="27">
        <v>16</v>
      </c>
      <c r="F99" s="27" t="s">
        <v>184</v>
      </c>
      <c r="G99" s="27">
        <v>16</v>
      </c>
      <c r="H99" s="27" t="s">
        <v>185</v>
      </c>
      <c r="I99" s="27" t="s">
        <v>185</v>
      </c>
      <c r="J99" s="28">
        <v>11.09</v>
      </c>
      <c r="K99" s="110">
        <v>10.5</v>
      </c>
      <c r="L99" s="130">
        <v>0</v>
      </c>
      <c r="M99" s="130"/>
      <c r="N99" s="28">
        <f>J99</f>
        <v>11.09</v>
      </c>
      <c r="O99" s="28">
        <v>0</v>
      </c>
      <c r="P99" s="27">
        <f aca="true" t="shared" si="38" ref="P99:P127">MIN(D99:I99)</f>
        <v>16</v>
      </c>
      <c r="Q99" s="28">
        <f>P99-N99</f>
        <v>4.91</v>
      </c>
      <c r="R99" s="98"/>
      <c r="S99" s="97">
        <v>2.307</v>
      </c>
      <c r="T99" s="20">
        <f aca="true" t="shared" si="39" ref="T99:T126">J99+S99</f>
        <v>13.397</v>
      </c>
      <c r="U99" s="21">
        <f aca="true" t="shared" si="40" ref="U99:U126">L99</f>
        <v>0</v>
      </c>
      <c r="V99" s="22">
        <f aca="true" t="shared" si="41" ref="V99:V126">M99</f>
        <v>0</v>
      </c>
      <c r="W99" s="20">
        <f aca="true" t="shared" si="42" ref="W99:W126">T99-U99</f>
        <v>13.397</v>
      </c>
      <c r="X99" s="21">
        <v>0</v>
      </c>
      <c r="Y99" s="86">
        <f aca="true" t="shared" si="43" ref="Y99:Y126">P99</f>
        <v>16</v>
      </c>
      <c r="Z99" s="20">
        <f aca="true" t="shared" si="44" ref="Z99:Z125">Y99-W99</f>
        <v>2.6029999999999998</v>
      </c>
      <c r="AA99" s="65"/>
    </row>
    <row r="100" spans="1:27" ht="18.75">
      <c r="A100" s="44" t="s">
        <v>1</v>
      </c>
      <c r="B100" s="31" t="s">
        <v>131</v>
      </c>
      <c r="C100" s="27" t="s">
        <v>34</v>
      </c>
      <c r="D100" s="27" t="s">
        <v>183</v>
      </c>
      <c r="E100" s="27">
        <v>16</v>
      </c>
      <c r="F100" s="27" t="s">
        <v>184</v>
      </c>
      <c r="G100" s="27">
        <v>16</v>
      </c>
      <c r="H100" s="27" t="s">
        <v>185</v>
      </c>
      <c r="I100" s="27" t="s">
        <v>185</v>
      </c>
      <c r="J100" s="28">
        <v>11.03</v>
      </c>
      <c r="K100" s="110">
        <v>12.26</v>
      </c>
      <c r="L100" s="130">
        <v>0</v>
      </c>
      <c r="M100" s="130"/>
      <c r="N100" s="28">
        <f aca="true" t="shared" si="45" ref="N100:N121">J100</f>
        <v>11.03</v>
      </c>
      <c r="O100" s="28">
        <v>0</v>
      </c>
      <c r="P100" s="27">
        <f t="shared" si="38"/>
        <v>16</v>
      </c>
      <c r="Q100" s="28">
        <f aca="true" t="shared" si="46" ref="Q100:Q113">P100-N100</f>
        <v>4.970000000000001</v>
      </c>
      <c r="R100" s="98"/>
      <c r="S100" s="97">
        <v>4.779</v>
      </c>
      <c r="T100" s="20">
        <f t="shared" si="39"/>
        <v>15.809</v>
      </c>
      <c r="U100" s="21">
        <f t="shared" si="40"/>
        <v>0</v>
      </c>
      <c r="V100" s="22">
        <f t="shared" si="41"/>
        <v>0</v>
      </c>
      <c r="W100" s="20">
        <f t="shared" si="42"/>
        <v>15.809</v>
      </c>
      <c r="X100" s="21">
        <v>0</v>
      </c>
      <c r="Y100" s="86">
        <f t="shared" si="43"/>
        <v>16</v>
      </c>
      <c r="Z100" s="20">
        <f t="shared" si="44"/>
        <v>0.19100000000000072</v>
      </c>
      <c r="AA100" s="98"/>
    </row>
    <row r="101" spans="1:27" ht="18.75">
      <c r="A101" s="44" t="s">
        <v>2</v>
      </c>
      <c r="B101" s="31" t="s">
        <v>132</v>
      </c>
      <c r="C101" s="27" t="s">
        <v>30</v>
      </c>
      <c r="D101" s="27" t="s">
        <v>183</v>
      </c>
      <c r="E101" s="27">
        <v>6.3</v>
      </c>
      <c r="F101" s="27" t="s">
        <v>184</v>
      </c>
      <c r="G101" s="27">
        <v>6.3</v>
      </c>
      <c r="H101" s="27" t="s">
        <v>185</v>
      </c>
      <c r="I101" s="27" t="s">
        <v>185</v>
      </c>
      <c r="J101" s="28">
        <v>0.611</v>
      </c>
      <c r="K101" s="110">
        <v>0.67</v>
      </c>
      <c r="L101" s="130">
        <v>0</v>
      </c>
      <c r="M101" s="130"/>
      <c r="N101" s="28">
        <f t="shared" si="45"/>
        <v>0.611</v>
      </c>
      <c r="O101" s="28">
        <v>0</v>
      </c>
      <c r="P101" s="27">
        <f t="shared" si="38"/>
        <v>6.3</v>
      </c>
      <c r="Q101" s="28">
        <f t="shared" si="46"/>
        <v>5.689</v>
      </c>
      <c r="R101" s="98"/>
      <c r="S101" s="97">
        <v>1.17</v>
      </c>
      <c r="T101" s="20">
        <f t="shared" si="39"/>
        <v>1.781</v>
      </c>
      <c r="U101" s="21">
        <f t="shared" si="40"/>
        <v>0</v>
      </c>
      <c r="V101" s="22">
        <f t="shared" si="41"/>
        <v>0</v>
      </c>
      <c r="W101" s="20">
        <f t="shared" si="42"/>
        <v>1.781</v>
      </c>
      <c r="X101" s="21">
        <v>0</v>
      </c>
      <c r="Y101" s="86">
        <f t="shared" si="43"/>
        <v>6.3</v>
      </c>
      <c r="Z101" s="20">
        <f t="shared" si="44"/>
        <v>4.519</v>
      </c>
      <c r="AA101" s="98"/>
    </row>
    <row r="102" spans="1:27" ht="18.75">
      <c r="A102" s="44" t="s">
        <v>3</v>
      </c>
      <c r="B102" s="51" t="s">
        <v>133</v>
      </c>
      <c r="C102" s="32" t="s">
        <v>34</v>
      </c>
      <c r="D102" s="32" t="s">
        <v>183</v>
      </c>
      <c r="E102" s="32">
        <v>16</v>
      </c>
      <c r="F102" s="32" t="s">
        <v>184</v>
      </c>
      <c r="G102" s="32">
        <v>16</v>
      </c>
      <c r="H102" s="32" t="s">
        <v>185</v>
      </c>
      <c r="I102" s="32" t="s">
        <v>185</v>
      </c>
      <c r="J102" s="52">
        <v>6.39</v>
      </c>
      <c r="K102" s="110">
        <v>9.57</v>
      </c>
      <c r="L102" s="130">
        <v>0</v>
      </c>
      <c r="M102" s="130"/>
      <c r="N102" s="52">
        <f t="shared" si="45"/>
        <v>6.39</v>
      </c>
      <c r="O102" s="52">
        <v>0</v>
      </c>
      <c r="P102" s="32">
        <f t="shared" si="38"/>
        <v>16</v>
      </c>
      <c r="Q102" s="28">
        <f t="shared" si="46"/>
        <v>9.61</v>
      </c>
      <c r="R102" s="98"/>
      <c r="S102" s="97">
        <v>8.668</v>
      </c>
      <c r="T102" s="20">
        <f t="shared" si="39"/>
        <v>15.058</v>
      </c>
      <c r="U102" s="21">
        <f t="shared" si="40"/>
        <v>0</v>
      </c>
      <c r="V102" s="22">
        <f t="shared" si="41"/>
        <v>0</v>
      </c>
      <c r="W102" s="20">
        <f t="shared" si="42"/>
        <v>15.058</v>
      </c>
      <c r="X102" s="21">
        <v>0</v>
      </c>
      <c r="Y102" s="86">
        <f t="shared" si="43"/>
        <v>16</v>
      </c>
      <c r="Z102" s="20">
        <f t="shared" si="44"/>
        <v>0.9420000000000002</v>
      </c>
      <c r="AA102" s="98"/>
    </row>
    <row r="103" spans="1:27" ht="18.75">
      <c r="A103" s="99" t="s">
        <v>4</v>
      </c>
      <c r="B103" s="100" t="s">
        <v>134</v>
      </c>
      <c r="C103" s="101" t="s">
        <v>193</v>
      </c>
      <c r="D103" s="101" t="s">
        <v>183</v>
      </c>
      <c r="E103" s="101">
        <v>25</v>
      </c>
      <c r="F103" s="101" t="s">
        <v>184</v>
      </c>
      <c r="G103" s="101">
        <v>16</v>
      </c>
      <c r="H103" s="101" t="s">
        <v>185</v>
      </c>
      <c r="I103" s="101" t="s">
        <v>185</v>
      </c>
      <c r="J103" s="102">
        <v>12.2</v>
      </c>
      <c r="K103" s="109">
        <v>9.24</v>
      </c>
      <c r="L103" s="134">
        <v>0</v>
      </c>
      <c r="M103" s="134"/>
      <c r="N103" s="102">
        <f t="shared" si="45"/>
        <v>12.2</v>
      </c>
      <c r="O103" s="102">
        <v>0</v>
      </c>
      <c r="P103" s="101">
        <f t="shared" si="38"/>
        <v>16</v>
      </c>
      <c r="Q103" s="102">
        <f t="shared" si="46"/>
        <v>3.8000000000000007</v>
      </c>
      <c r="R103" s="103"/>
      <c r="S103" s="104">
        <v>14.693</v>
      </c>
      <c r="T103" s="105">
        <f t="shared" si="39"/>
        <v>26.893</v>
      </c>
      <c r="U103" s="106">
        <f t="shared" si="40"/>
        <v>0</v>
      </c>
      <c r="V103" s="107">
        <f t="shared" si="41"/>
        <v>0</v>
      </c>
      <c r="W103" s="105">
        <f t="shared" si="42"/>
        <v>26.893</v>
      </c>
      <c r="X103" s="106">
        <v>0</v>
      </c>
      <c r="Y103" s="108">
        <f t="shared" si="43"/>
        <v>16</v>
      </c>
      <c r="Z103" s="105">
        <f t="shared" si="44"/>
        <v>-10.893</v>
      </c>
      <c r="AA103" s="103"/>
    </row>
    <row r="104" spans="1:27" ht="18.75">
      <c r="A104" s="44" t="s">
        <v>5</v>
      </c>
      <c r="B104" s="51" t="s">
        <v>135</v>
      </c>
      <c r="C104" s="32" t="s">
        <v>28</v>
      </c>
      <c r="D104" s="32" t="s">
        <v>183</v>
      </c>
      <c r="E104" s="32">
        <v>2.5</v>
      </c>
      <c r="F104" s="32" t="s">
        <v>184</v>
      </c>
      <c r="G104" s="32">
        <v>2.5</v>
      </c>
      <c r="H104" s="32" t="s">
        <v>185</v>
      </c>
      <c r="I104" s="32" t="s">
        <v>185</v>
      </c>
      <c r="J104" s="52">
        <v>0.55</v>
      </c>
      <c r="K104" s="110">
        <v>0.9</v>
      </c>
      <c r="L104" s="130">
        <v>0</v>
      </c>
      <c r="M104" s="130"/>
      <c r="N104" s="52">
        <f t="shared" si="45"/>
        <v>0.55</v>
      </c>
      <c r="O104" s="52">
        <v>0</v>
      </c>
      <c r="P104" s="32">
        <f t="shared" si="38"/>
        <v>2.5</v>
      </c>
      <c r="Q104" s="28">
        <f t="shared" si="46"/>
        <v>1.95</v>
      </c>
      <c r="R104" s="98"/>
      <c r="S104" s="97">
        <v>0.57</v>
      </c>
      <c r="T104" s="20">
        <f t="shared" si="39"/>
        <v>1.12</v>
      </c>
      <c r="U104" s="21">
        <f t="shared" si="40"/>
        <v>0</v>
      </c>
      <c r="V104" s="22">
        <f t="shared" si="41"/>
        <v>0</v>
      </c>
      <c r="W104" s="20">
        <f t="shared" si="42"/>
        <v>1.12</v>
      </c>
      <c r="X104" s="21">
        <v>0</v>
      </c>
      <c r="Y104" s="86">
        <f t="shared" si="43"/>
        <v>2.5</v>
      </c>
      <c r="Z104" s="20">
        <f t="shared" si="44"/>
        <v>1.38</v>
      </c>
      <c r="AA104" s="98"/>
    </row>
    <row r="105" spans="1:27" ht="18.75">
      <c r="A105" s="99" t="s">
        <v>6</v>
      </c>
      <c r="B105" s="100" t="s">
        <v>136</v>
      </c>
      <c r="C105" s="101" t="s">
        <v>33</v>
      </c>
      <c r="D105" s="101" t="s">
        <v>183</v>
      </c>
      <c r="E105" s="101">
        <v>1.6</v>
      </c>
      <c r="F105" s="101" t="s">
        <v>184</v>
      </c>
      <c r="G105" s="101">
        <v>1</v>
      </c>
      <c r="H105" s="101" t="s">
        <v>185</v>
      </c>
      <c r="I105" s="101" t="s">
        <v>185</v>
      </c>
      <c r="J105" s="102">
        <v>0.51</v>
      </c>
      <c r="K105" s="109">
        <v>0.5</v>
      </c>
      <c r="L105" s="134">
        <v>0</v>
      </c>
      <c r="M105" s="134"/>
      <c r="N105" s="102">
        <f t="shared" si="45"/>
        <v>0.51</v>
      </c>
      <c r="O105" s="102">
        <v>0</v>
      </c>
      <c r="P105" s="101">
        <f t="shared" si="38"/>
        <v>1</v>
      </c>
      <c r="Q105" s="102">
        <f t="shared" si="46"/>
        <v>0.49</v>
      </c>
      <c r="R105" s="103"/>
      <c r="S105" s="104">
        <v>2.744</v>
      </c>
      <c r="T105" s="105">
        <f t="shared" si="39"/>
        <v>3.2540000000000004</v>
      </c>
      <c r="U105" s="106">
        <f t="shared" si="40"/>
        <v>0</v>
      </c>
      <c r="V105" s="107">
        <f t="shared" si="41"/>
        <v>0</v>
      </c>
      <c r="W105" s="105">
        <f t="shared" si="42"/>
        <v>3.2540000000000004</v>
      </c>
      <c r="X105" s="106">
        <v>0</v>
      </c>
      <c r="Y105" s="108">
        <f t="shared" si="43"/>
        <v>1</v>
      </c>
      <c r="Z105" s="105">
        <f t="shared" si="44"/>
        <v>-2.2540000000000004</v>
      </c>
      <c r="AA105" s="103"/>
    </row>
    <row r="106" spans="1:27" ht="18.75">
      <c r="A106" s="44" t="s">
        <v>7</v>
      </c>
      <c r="B106" s="51" t="s">
        <v>137</v>
      </c>
      <c r="C106" s="32" t="s">
        <v>38</v>
      </c>
      <c r="D106" s="32" t="s">
        <v>183</v>
      </c>
      <c r="E106" s="32">
        <v>4</v>
      </c>
      <c r="F106" s="32" t="s">
        <v>184</v>
      </c>
      <c r="G106" s="32">
        <v>4</v>
      </c>
      <c r="H106" s="32" t="s">
        <v>185</v>
      </c>
      <c r="I106" s="32" t="s">
        <v>185</v>
      </c>
      <c r="J106" s="52">
        <v>1.54</v>
      </c>
      <c r="K106" s="110">
        <v>1.8</v>
      </c>
      <c r="L106" s="130">
        <v>0</v>
      </c>
      <c r="M106" s="130"/>
      <c r="N106" s="52">
        <f t="shared" si="45"/>
        <v>1.54</v>
      </c>
      <c r="O106" s="52">
        <v>0</v>
      </c>
      <c r="P106" s="32">
        <f t="shared" si="38"/>
        <v>4</v>
      </c>
      <c r="Q106" s="28">
        <f t="shared" si="46"/>
        <v>2.46</v>
      </c>
      <c r="R106" s="98"/>
      <c r="S106" s="97">
        <v>2.373</v>
      </c>
      <c r="T106" s="20">
        <f t="shared" si="39"/>
        <v>3.9130000000000003</v>
      </c>
      <c r="U106" s="21">
        <f t="shared" si="40"/>
        <v>0</v>
      </c>
      <c r="V106" s="22">
        <f t="shared" si="41"/>
        <v>0</v>
      </c>
      <c r="W106" s="20">
        <f t="shared" si="42"/>
        <v>3.9130000000000003</v>
      </c>
      <c r="X106" s="21">
        <v>0</v>
      </c>
      <c r="Y106" s="86">
        <f t="shared" si="43"/>
        <v>4</v>
      </c>
      <c r="Z106" s="20">
        <f t="shared" si="44"/>
        <v>0.08699999999999974</v>
      </c>
      <c r="AA106" s="98"/>
    </row>
    <row r="107" spans="1:27" ht="18.75">
      <c r="A107" s="44" t="s">
        <v>8</v>
      </c>
      <c r="B107" s="51" t="s">
        <v>138</v>
      </c>
      <c r="C107" s="32" t="s">
        <v>30</v>
      </c>
      <c r="D107" s="32" t="s">
        <v>183</v>
      </c>
      <c r="E107" s="32">
        <v>6.3</v>
      </c>
      <c r="F107" s="32" t="s">
        <v>184</v>
      </c>
      <c r="G107" s="32">
        <v>6.3</v>
      </c>
      <c r="H107" s="32" t="s">
        <v>185</v>
      </c>
      <c r="I107" s="32" t="s">
        <v>185</v>
      </c>
      <c r="J107" s="52">
        <v>1.76</v>
      </c>
      <c r="K107" s="110">
        <v>1.58</v>
      </c>
      <c r="L107" s="130">
        <v>0</v>
      </c>
      <c r="M107" s="130"/>
      <c r="N107" s="52">
        <f t="shared" si="45"/>
        <v>1.76</v>
      </c>
      <c r="O107" s="52">
        <v>0</v>
      </c>
      <c r="P107" s="32">
        <f t="shared" si="38"/>
        <v>6.3</v>
      </c>
      <c r="Q107" s="28">
        <f t="shared" si="46"/>
        <v>4.54</v>
      </c>
      <c r="R107" s="98"/>
      <c r="S107" s="97">
        <v>2.269</v>
      </c>
      <c r="T107" s="20">
        <f t="shared" si="39"/>
        <v>4.029</v>
      </c>
      <c r="U107" s="21">
        <f t="shared" si="40"/>
        <v>0</v>
      </c>
      <c r="V107" s="22">
        <f t="shared" si="41"/>
        <v>0</v>
      </c>
      <c r="W107" s="20">
        <f t="shared" si="42"/>
        <v>4.029</v>
      </c>
      <c r="X107" s="21">
        <v>0</v>
      </c>
      <c r="Y107" s="86">
        <f t="shared" si="43"/>
        <v>6.3</v>
      </c>
      <c r="Z107" s="20">
        <f t="shared" si="44"/>
        <v>2.271</v>
      </c>
      <c r="AA107" s="98"/>
    </row>
    <row r="108" spans="1:27" ht="18.75">
      <c r="A108" s="44" t="s">
        <v>9</v>
      </c>
      <c r="B108" s="51" t="s">
        <v>139</v>
      </c>
      <c r="C108" s="32" t="s">
        <v>163</v>
      </c>
      <c r="D108" s="32" t="s">
        <v>183</v>
      </c>
      <c r="E108" s="32">
        <v>1.8</v>
      </c>
      <c r="F108" s="32" t="s">
        <v>184</v>
      </c>
      <c r="G108" s="32">
        <v>2.5</v>
      </c>
      <c r="H108" s="32" t="s">
        <v>185</v>
      </c>
      <c r="I108" s="32" t="s">
        <v>185</v>
      </c>
      <c r="J108" s="52">
        <v>0.55</v>
      </c>
      <c r="K108" s="110">
        <v>0.4</v>
      </c>
      <c r="L108" s="130">
        <v>0</v>
      </c>
      <c r="M108" s="130"/>
      <c r="N108" s="52">
        <f t="shared" si="45"/>
        <v>0.55</v>
      </c>
      <c r="O108" s="52">
        <v>0</v>
      </c>
      <c r="P108" s="32">
        <f t="shared" si="38"/>
        <v>1.8</v>
      </c>
      <c r="Q108" s="28">
        <f t="shared" si="46"/>
        <v>1.25</v>
      </c>
      <c r="R108" s="98"/>
      <c r="S108" s="97">
        <v>0.569</v>
      </c>
      <c r="T108" s="20">
        <f t="shared" si="39"/>
        <v>1.119</v>
      </c>
      <c r="U108" s="21">
        <f t="shared" si="40"/>
        <v>0</v>
      </c>
      <c r="V108" s="22">
        <f t="shared" si="41"/>
        <v>0</v>
      </c>
      <c r="W108" s="20">
        <f t="shared" si="42"/>
        <v>1.119</v>
      </c>
      <c r="X108" s="21">
        <v>0</v>
      </c>
      <c r="Y108" s="86">
        <f t="shared" si="43"/>
        <v>1.8</v>
      </c>
      <c r="Z108" s="20">
        <f t="shared" si="44"/>
        <v>0.681</v>
      </c>
      <c r="AA108" s="98"/>
    </row>
    <row r="109" spans="1:27" ht="18.75">
      <c r="A109" s="99" t="s">
        <v>10</v>
      </c>
      <c r="B109" s="100" t="s">
        <v>140</v>
      </c>
      <c r="C109" s="101" t="s">
        <v>163</v>
      </c>
      <c r="D109" s="101" t="s">
        <v>183</v>
      </c>
      <c r="E109" s="101">
        <v>1.8</v>
      </c>
      <c r="F109" s="101" t="s">
        <v>184</v>
      </c>
      <c r="G109" s="101">
        <v>2.5</v>
      </c>
      <c r="H109" s="101" t="s">
        <v>185</v>
      </c>
      <c r="I109" s="101" t="s">
        <v>185</v>
      </c>
      <c r="J109" s="102">
        <v>0.8</v>
      </c>
      <c r="K109" s="109">
        <v>0.42</v>
      </c>
      <c r="L109" s="134">
        <v>0</v>
      </c>
      <c r="M109" s="134"/>
      <c r="N109" s="102">
        <f t="shared" si="45"/>
        <v>0.8</v>
      </c>
      <c r="O109" s="102">
        <v>0</v>
      </c>
      <c r="P109" s="101">
        <f t="shared" si="38"/>
        <v>1.8</v>
      </c>
      <c r="Q109" s="102">
        <f t="shared" si="46"/>
        <v>1</v>
      </c>
      <c r="R109" s="103"/>
      <c r="S109" s="104">
        <v>1.034</v>
      </c>
      <c r="T109" s="105">
        <f t="shared" si="39"/>
        <v>1.834</v>
      </c>
      <c r="U109" s="106">
        <f t="shared" si="40"/>
        <v>0</v>
      </c>
      <c r="V109" s="107">
        <f t="shared" si="41"/>
        <v>0</v>
      </c>
      <c r="W109" s="105">
        <f t="shared" si="42"/>
        <v>1.834</v>
      </c>
      <c r="X109" s="106">
        <v>0</v>
      </c>
      <c r="Y109" s="108">
        <f t="shared" si="43"/>
        <v>1.8</v>
      </c>
      <c r="Z109" s="105">
        <f t="shared" si="44"/>
        <v>-0.03400000000000003</v>
      </c>
      <c r="AA109" s="103"/>
    </row>
    <row r="110" spans="1:27" ht="18.75">
      <c r="A110" s="44" t="s">
        <v>11</v>
      </c>
      <c r="B110" s="51" t="s">
        <v>141</v>
      </c>
      <c r="C110" s="32" t="s">
        <v>32</v>
      </c>
      <c r="D110" s="32" t="s">
        <v>183</v>
      </c>
      <c r="E110" s="32">
        <v>1</v>
      </c>
      <c r="F110" s="32" t="s">
        <v>184</v>
      </c>
      <c r="G110" s="32">
        <v>1</v>
      </c>
      <c r="H110" s="32" t="s">
        <v>185</v>
      </c>
      <c r="I110" s="32" t="s">
        <v>185</v>
      </c>
      <c r="J110" s="52">
        <v>0.14</v>
      </c>
      <c r="K110" s="110">
        <v>0.17</v>
      </c>
      <c r="L110" s="130">
        <v>0</v>
      </c>
      <c r="M110" s="130"/>
      <c r="N110" s="52">
        <f t="shared" si="45"/>
        <v>0.14</v>
      </c>
      <c r="O110" s="52">
        <v>0</v>
      </c>
      <c r="P110" s="32">
        <f t="shared" si="38"/>
        <v>1</v>
      </c>
      <c r="Q110" s="28">
        <f t="shared" si="46"/>
        <v>0.86</v>
      </c>
      <c r="R110" s="98"/>
      <c r="S110" s="97">
        <v>0.534</v>
      </c>
      <c r="T110" s="20">
        <f t="shared" si="39"/>
        <v>0.674</v>
      </c>
      <c r="U110" s="21">
        <f t="shared" si="40"/>
        <v>0</v>
      </c>
      <c r="V110" s="22">
        <f t="shared" si="41"/>
        <v>0</v>
      </c>
      <c r="W110" s="20">
        <f t="shared" si="42"/>
        <v>0.674</v>
      </c>
      <c r="X110" s="21">
        <v>0</v>
      </c>
      <c r="Y110" s="86">
        <f t="shared" si="43"/>
        <v>1</v>
      </c>
      <c r="Z110" s="20">
        <f t="shared" si="44"/>
        <v>0.32599999999999996</v>
      </c>
      <c r="AA110" s="98"/>
    </row>
    <row r="111" spans="1:27" ht="18.75">
      <c r="A111" s="44" t="s">
        <v>12</v>
      </c>
      <c r="B111" s="51" t="s">
        <v>142</v>
      </c>
      <c r="C111" s="32" t="s">
        <v>28</v>
      </c>
      <c r="D111" s="32" t="s">
        <v>183</v>
      </c>
      <c r="E111" s="32">
        <v>2.5</v>
      </c>
      <c r="F111" s="32" t="s">
        <v>184</v>
      </c>
      <c r="G111" s="32">
        <v>2.5</v>
      </c>
      <c r="H111" s="32" t="s">
        <v>185</v>
      </c>
      <c r="I111" s="32" t="s">
        <v>185</v>
      </c>
      <c r="J111" s="52">
        <v>0.55</v>
      </c>
      <c r="K111" s="110">
        <v>0.62</v>
      </c>
      <c r="L111" s="130">
        <v>0</v>
      </c>
      <c r="M111" s="130"/>
      <c r="N111" s="52">
        <f t="shared" si="45"/>
        <v>0.55</v>
      </c>
      <c r="O111" s="52">
        <v>0</v>
      </c>
      <c r="P111" s="32">
        <f t="shared" si="38"/>
        <v>2.5</v>
      </c>
      <c r="Q111" s="28">
        <f t="shared" si="46"/>
        <v>1.95</v>
      </c>
      <c r="R111" s="98"/>
      <c r="S111" s="97">
        <v>0.207</v>
      </c>
      <c r="T111" s="20">
        <f t="shared" si="39"/>
        <v>0.757</v>
      </c>
      <c r="U111" s="21">
        <f t="shared" si="40"/>
        <v>0</v>
      </c>
      <c r="V111" s="22">
        <f t="shared" si="41"/>
        <v>0</v>
      </c>
      <c r="W111" s="20">
        <f t="shared" si="42"/>
        <v>0.757</v>
      </c>
      <c r="X111" s="21">
        <v>0</v>
      </c>
      <c r="Y111" s="86">
        <f t="shared" si="43"/>
        <v>2.5</v>
      </c>
      <c r="Z111" s="20">
        <f t="shared" si="44"/>
        <v>1.7429999999999999</v>
      </c>
      <c r="AA111" s="98"/>
    </row>
    <row r="112" spans="1:27" ht="18.75">
      <c r="A112" s="99" t="s">
        <v>13</v>
      </c>
      <c r="B112" s="100" t="s">
        <v>143</v>
      </c>
      <c r="C112" s="101" t="s">
        <v>36</v>
      </c>
      <c r="D112" s="101" t="s">
        <v>183</v>
      </c>
      <c r="E112" s="101">
        <v>2.5</v>
      </c>
      <c r="F112" s="101" t="s">
        <v>184</v>
      </c>
      <c r="G112" s="101">
        <v>1.6</v>
      </c>
      <c r="H112" s="101" t="s">
        <v>185</v>
      </c>
      <c r="I112" s="101" t="s">
        <v>185</v>
      </c>
      <c r="J112" s="102">
        <v>0.47</v>
      </c>
      <c r="K112" s="109">
        <v>0.52</v>
      </c>
      <c r="L112" s="134">
        <v>0</v>
      </c>
      <c r="M112" s="134"/>
      <c r="N112" s="102">
        <f t="shared" si="45"/>
        <v>0.47</v>
      </c>
      <c r="O112" s="102">
        <v>0</v>
      </c>
      <c r="P112" s="101">
        <f t="shared" si="38"/>
        <v>1.6</v>
      </c>
      <c r="Q112" s="102">
        <f t="shared" si="46"/>
        <v>1.1300000000000001</v>
      </c>
      <c r="R112" s="103"/>
      <c r="S112" s="104">
        <v>1.509</v>
      </c>
      <c r="T112" s="105">
        <f t="shared" si="39"/>
        <v>1.9789999999999999</v>
      </c>
      <c r="U112" s="106">
        <f t="shared" si="40"/>
        <v>0</v>
      </c>
      <c r="V112" s="107">
        <f t="shared" si="41"/>
        <v>0</v>
      </c>
      <c r="W112" s="105">
        <f t="shared" si="42"/>
        <v>1.9789999999999999</v>
      </c>
      <c r="X112" s="106">
        <v>0</v>
      </c>
      <c r="Y112" s="108">
        <f t="shared" si="43"/>
        <v>1.6</v>
      </c>
      <c r="Z112" s="105">
        <f t="shared" si="44"/>
        <v>-0.3789999999999998</v>
      </c>
      <c r="AA112" s="103"/>
    </row>
    <row r="113" spans="1:27" ht="18.75">
      <c r="A113" s="99" t="s">
        <v>14</v>
      </c>
      <c r="B113" s="100" t="s">
        <v>144</v>
      </c>
      <c r="C113" s="101" t="s">
        <v>181</v>
      </c>
      <c r="D113" s="101" t="s">
        <v>183</v>
      </c>
      <c r="E113" s="101">
        <v>10</v>
      </c>
      <c r="F113" s="101" t="s">
        <v>184</v>
      </c>
      <c r="G113" s="101">
        <v>6.3</v>
      </c>
      <c r="H113" s="101" t="s">
        <v>185</v>
      </c>
      <c r="I113" s="101" t="s">
        <v>185</v>
      </c>
      <c r="J113" s="102">
        <v>5.56</v>
      </c>
      <c r="K113" s="109">
        <v>6.8</v>
      </c>
      <c r="L113" s="134">
        <v>0</v>
      </c>
      <c r="M113" s="134"/>
      <c r="N113" s="102">
        <f t="shared" si="45"/>
        <v>5.56</v>
      </c>
      <c r="O113" s="102">
        <v>0</v>
      </c>
      <c r="P113" s="101">
        <f t="shared" si="38"/>
        <v>6.3</v>
      </c>
      <c r="Q113" s="102">
        <f t="shared" si="46"/>
        <v>0.7400000000000002</v>
      </c>
      <c r="R113" s="103"/>
      <c r="S113" s="104">
        <v>11.501</v>
      </c>
      <c r="T113" s="105">
        <f t="shared" si="39"/>
        <v>17.061</v>
      </c>
      <c r="U113" s="106">
        <f t="shared" si="40"/>
        <v>0</v>
      </c>
      <c r="V113" s="107">
        <f t="shared" si="41"/>
        <v>0</v>
      </c>
      <c r="W113" s="105">
        <f t="shared" si="42"/>
        <v>17.061</v>
      </c>
      <c r="X113" s="106">
        <v>0</v>
      </c>
      <c r="Y113" s="108">
        <f t="shared" si="43"/>
        <v>6.3</v>
      </c>
      <c r="Z113" s="105">
        <f t="shared" si="44"/>
        <v>-10.761</v>
      </c>
      <c r="AA113" s="103"/>
    </row>
    <row r="114" spans="1:27" ht="18.75">
      <c r="A114" s="44" t="s">
        <v>15</v>
      </c>
      <c r="B114" s="51" t="s">
        <v>145</v>
      </c>
      <c r="C114" s="32" t="s">
        <v>28</v>
      </c>
      <c r="D114" s="32" t="s">
        <v>183</v>
      </c>
      <c r="E114" s="32">
        <v>2.5</v>
      </c>
      <c r="F114" s="32" t="s">
        <v>184</v>
      </c>
      <c r="G114" s="32">
        <v>2.5</v>
      </c>
      <c r="H114" s="32" t="s">
        <v>185</v>
      </c>
      <c r="I114" s="32" t="s">
        <v>185</v>
      </c>
      <c r="J114" s="52">
        <v>0.4</v>
      </c>
      <c r="K114" s="110">
        <v>0.44</v>
      </c>
      <c r="L114" s="130">
        <v>0</v>
      </c>
      <c r="M114" s="130"/>
      <c r="N114" s="52">
        <f t="shared" si="45"/>
        <v>0.4</v>
      </c>
      <c r="O114" s="52">
        <v>0</v>
      </c>
      <c r="P114" s="32">
        <f t="shared" si="38"/>
        <v>2.5</v>
      </c>
      <c r="Q114" s="28">
        <f>P114-N114</f>
        <v>2.1</v>
      </c>
      <c r="R114" s="98"/>
      <c r="S114" s="97">
        <v>0.076</v>
      </c>
      <c r="T114" s="20">
        <f t="shared" si="39"/>
        <v>0.47600000000000003</v>
      </c>
      <c r="U114" s="21">
        <f t="shared" si="40"/>
        <v>0</v>
      </c>
      <c r="V114" s="22">
        <f t="shared" si="41"/>
        <v>0</v>
      </c>
      <c r="W114" s="20">
        <f t="shared" si="42"/>
        <v>0.47600000000000003</v>
      </c>
      <c r="X114" s="21">
        <v>0</v>
      </c>
      <c r="Y114" s="86">
        <f t="shared" si="43"/>
        <v>2.5</v>
      </c>
      <c r="Z114" s="20">
        <f t="shared" si="44"/>
        <v>2.024</v>
      </c>
      <c r="AA114" s="98"/>
    </row>
    <row r="115" spans="1:27" ht="18.75">
      <c r="A115" s="99" t="s">
        <v>59</v>
      </c>
      <c r="B115" s="100" t="s">
        <v>146</v>
      </c>
      <c r="C115" s="101" t="s">
        <v>30</v>
      </c>
      <c r="D115" s="101" t="s">
        <v>183</v>
      </c>
      <c r="E115" s="101">
        <v>6.3</v>
      </c>
      <c r="F115" s="101" t="s">
        <v>184</v>
      </c>
      <c r="G115" s="101">
        <v>6.3</v>
      </c>
      <c r="H115" s="101" t="s">
        <v>185</v>
      </c>
      <c r="I115" s="101" t="s">
        <v>185</v>
      </c>
      <c r="J115" s="102">
        <v>4.22</v>
      </c>
      <c r="K115" s="109">
        <v>4.18</v>
      </c>
      <c r="L115" s="134">
        <v>0</v>
      </c>
      <c r="M115" s="134"/>
      <c r="N115" s="102">
        <f t="shared" si="45"/>
        <v>4.22</v>
      </c>
      <c r="O115" s="102">
        <v>0</v>
      </c>
      <c r="P115" s="101">
        <f t="shared" si="38"/>
        <v>6.3</v>
      </c>
      <c r="Q115" s="102">
        <f aca="true" t="shared" si="47" ref="Q115:Q120">P115-N115</f>
        <v>2.08</v>
      </c>
      <c r="R115" s="103"/>
      <c r="S115" s="104">
        <v>10.809</v>
      </c>
      <c r="T115" s="105">
        <f t="shared" si="39"/>
        <v>15.029</v>
      </c>
      <c r="U115" s="106">
        <f t="shared" si="40"/>
        <v>0</v>
      </c>
      <c r="V115" s="107">
        <f t="shared" si="41"/>
        <v>0</v>
      </c>
      <c r="W115" s="105">
        <f t="shared" si="42"/>
        <v>15.029</v>
      </c>
      <c r="X115" s="106">
        <v>0</v>
      </c>
      <c r="Y115" s="108">
        <f t="shared" si="43"/>
        <v>6.3</v>
      </c>
      <c r="Z115" s="105">
        <f t="shared" si="44"/>
        <v>-8.729</v>
      </c>
      <c r="AA115" s="103"/>
    </row>
    <row r="116" spans="1:27" ht="18.75">
      <c r="A116" s="44" t="s">
        <v>63</v>
      </c>
      <c r="B116" s="51" t="s">
        <v>147</v>
      </c>
      <c r="C116" s="32" t="s">
        <v>29</v>
      </c>
      <c r="D116" s="32" t="s">
        <v>183</v>
      </c>
      <c r="E116" s="32">
        <v>1.6</v>
      </c>
      <c r="F116" s="32" t="s">
        <v>184</v>
      </c>
      <c r="G116" s="32">
        <v>1.6</v>
      </c>
      <c r="H116" s="32" t="s">
        <v>185</v>
      </c>
      <c r="I116" s="32" t="s">
        <v>185</v>
      </c>
      <c r="J116" s="52">
        <v>0.16</v>
      </c>
      <c r="K116" s="110">
        <v>0.2</v>
      </c>
      <c r="L116" s="130">
        <v>0</v>
      </c>
      <c r="M116" s="130"/>
      <c r="N116" s="52">
        <f t="shared" si="45"/>
        <v>0.16</v>
      </c>
      <c r="O116" s="52">
        <v>0</v>
      </c>
      <c r="P116" s="32">
        <f t="shared" si="38"/>
        <v>1.6</v>
      </c>
      <c r="Q116" s="28">
        <f t="shared" si="47"/>
        <v>1.4400000000000002</v>
      </c>
      <c r="R116" s="98"/>
      <c r="S116" s="97">
        <v>0.04</v>
      </c>
      <c r="T116" s="20">
        <f t="shared" si="39"/>
        <v>0.2</v>
      </c>
      <c r="U116" s="21">
        <f t="shared" si="40"/>
        <v>0</v>
      </c>
      <c r="V116" s="22">
        <f t="shared" si="41"/>
        <v>0</v>
      </c>
      <c r="W116" s="20">
        <f t="shared" si="42"/>
        <v>0.2</v>
      </c>
      <c r="X116" s="21">
        <v>0</v>
      </c>
      <c r="Y116" s="86">
        <f t="shared" si="43"/>
        <v>1.6</v>
      </c>
      <c r="Z116" s="20">
        <f t="shared" si="44"/>
        <v>1.4000000000000001</v>
      </c>
      <c r="AA116" s="98"/>
    </row>
    <row r="117" spans="1:27" ht="18.75">
      <c r="A117" s="44" t="s">
        <v>83</v>
      </c>
      <c r="B117" s="51" t="s">
        <v>148</v>
      </c>
      <c r="C117" s="32" t="s">
        <v>29</v>
      </c>
      <c r="D117" s="32" t="s">
        <v>183</v>
      </c>
      <c r="E117" s="32">
        <v>1.6</v>
      </c>
      <c r="F117" s="32" t="s">
        <v>184</v>
      </c>
      <c r="G117" s="32">
        <v>1.6</v>
      </c>
      <c r="H117" s="32" t="s">
        <v>185</v>
      </c>
      <c r="I117" s="32" t="s">
        <v>185</v>
      </c>
      <c r="J117" s="52">
        <v>0.8</v>
      </c>
      <c r="K117" s="110">
        <v>1</v>
      </c>
      <c r="L117" s="130">
        <v>0</v>
      </c>
      <c r="M117" s="130"/>
      <c r="N117" s="52">
        <f t="shared" si="45"/>
        <v>0.8</v>
      </c>
      <c r="O117" s="52">
        <v>0</v>
      </c>
      <c r="P117" s="32">
        <f t="shared" si="38"/>
        <v>1.6</v>
      </c>
      <c r="Q117" s="28">
        <f t="shared" si="47"/>
        <v>0.8</v>
      </c>
      <c r="R117" s="98"/>
      <c r="S117" s="97">
        <v>0.287</v>
      </c>
      <c r="T117" s="20">
        <f t="shared" si="39"/>
        <v>1.087</v>
      </c>
      <c r="U117" s="21">
        <f t="shared" si="40"/>
        <v>0</v>
      </c>
      <c r="V117" s="22">
        <f t="shared" si="41"/>
        <v>0</v>
      </c>
      <c r="W117" s="20">
        <f t="shared" si="42"/>
        <v>1.087</v>
      </c>
      <c r="X117" s="21">
        <v>0</v>
      </c>
      <c r="Y117" s="86">
        <f t="shared" si="43"/>
        <v>1.6</v>
      </c>
      <c r="Z117" s="20">
        <f t="shared" si="44"/>
        <v>0.5130000000000001</v>
      </c>
      <c r="AA117" s="98"/>
    </row>
    <row r="118" spans="1:27" ht="18.75">
      <c r="A118" s="99" t="s">
        <v>84</v>
      </c>
      <c r="B118" s="100" t="s">
        <v>149</v>
      </c>
      <c r="C118" s="101" t="s">
        <v>31</v>
      </c>
      <c r="D118" s="101" t="s">
        <v>183</v>
      </c>
      <c r="E118" s="101">
        <v>1.6</v>
      </c>
      <c r="F118" s="101" t="s">
        <v>184</v>
      </c>
      <c r="G118" s="101">
        <v>2.5</v>
      </c>
      <c r="H118" s="101" t="s">
        <v>185</v>
      </c>
      <c r="I118" s="101" t="s">
        <v>185</v>
      </c>
      <c r="J118" s="102">
        <v>1.23</v>
      </c>
      <c r="K118" s="109">
        <v>0.61</v>
      </c>
      <c r="L118" s="134">
        <v>0</v>
      </c>
      <c r="M118" s="134"/>
      <c r="N118" s="102">
        <f t="shared" si="45"/>
        <v>1.23</v>
      </c>
      <c r="O118" s="102">
        <v>0</v>
      </c>
      <c r="P118" s="101">
        <f t="shared" si="38"/>
        <v>1.6</v>
      </c>
      <c r="Q118" s="102">
        <f t="shared" si="47"/>
        <v>0.3700000000000001</v>
      </c>
      <c r="R118" s="103"/>
      <c r="S118" s="104">
        <v>0.596</v>
      </c>
      <c r="T118" s="105">
        <f t="shared" si="39"/>
        <v>1.826</v>
      </c>
      <c r="U118" s="106">
        <f t="shared" si="40"/>
        <v>0</v>
      </c>
      <c r="V118" s="107">
        <f t="shared" si="41"/>
        <v>0</v>
      </c>
      <c r="W118" s="105">
        <f t="shared" si="42"/>
        <v>1.826</v>
      </c>
      <c r="X118" s="106">
        <v>0</v>
      </c>
      <c r="Y118" s="108">
        <f t="shared" si="43"/>
        <v>1.6</v>
      </c>
      <c r="Z118" s="105">
        <f t="shared" si="44"/>
        <v>-0.22599999999999998</v>
      </c>
      <c r="AA118" s="103"/>
    </row>
    <row r="119" spans="1:27" ht="18.75">
      <c r="A119" s="99" t="s">
        <v>85</v>
      </c>
      <c r="B119" s="100" t="s">
        <v>150</v>
      </c>
      <c r="C119" s="101" t="s">
        <v>194</v>
      </c>
      <c r="D119" s="101" t="s">
        <v>183</v>
      </c>
      <c r="E119" s="101">
        <v>6.3</v>
      </c>
      <c r="F119" s="101" t="s">
        <v>184</v>
      </c>
      <c r="G119" s="101">
        <v>4</v>
      </c>
      <c r="H119" s="101" t="s">
        <v>185</v>
      </c>
      <c r="I119" s="101" t="s">
        <v>185</v>
      </c>
      <c r="J119" s="102">
        <v>1.87</v>
      </c>
      <c r="K119" s="109">
        <v>1.59</v>
      </c>
      <c r="L119" s="134">
        <v>0</v>
      </c>
      <c r="M119" s="134"/>
      <c r="N119" s="102">
        <f t="shared" si="45"/>
        <v>1.87</v>
      </c>
      <c r="O119" s="102">
        <v>0</v>
      </c>
      <c r="P119" s="101">
        <f t="shared" si="38"/>
        <v>4</v>
      </c>
      <c r="Q119" s="102">
        <f t="shared" si="47"/>
        <v>2.13</v>
      </c>
      <c r="R119" s="103"/>
      <c r="S119" s="104">
        <v>4.65</v>
      </c>
      <c r="T119" s="105">
        <f t="shared" si="39"/>
        <v>6.5200000000000005</v>
      </c>
      <c r="U119" s="106">
        <f t="shared" si="40"/>
        <v>0</v>
      </c>
      <c r="V119" s="107">
        <f t="shared" si="41"/>
        <v>0</v>
      </c>
      <c r="W119" s="105">
        <f t="shared" si="42"/>
        <v>6.5200000000000005</v>
      </c>
      <c r="X119" s="106">
        <v>0</v>
      </c>
      <c r="Y119" s="108">
        <f t="shared" si="43"/>
        <v>4</v>
      </c>
      <c r="Z119" s="105">
        <f t="shared" si="44"/>
        <v>-2.5200000000000005</v>
      </c>
      <c r="AA119" s="103"/>
    </row>
    <row r="120" spans="1:27" ht="18.75">
      <c r="A120" s="99" t="s">
        <v>86</v>
      </c>
      <c r="B120" s="100" t="s">
        <v>151</v>
      </c>
      <c r="C120" s="101" t="s">
        <v>164</v>
      </c>
      <c r="D120" s="101" t="s">
        <v>183</v>
      </c>
      <c r="E120" s="101">
        <v>4</v>
      </c>
      <c r="F120" s="101" t="s">
        <v>184</v>
      </c>
      <c r="G120" s="101">
        <v>4</v>
      </c>
      <c r="H120" s="101" t="s">
        <v>186</v>
      </c>
      <c r="I120" s="101">
        <v>4</v>
      </c>
      <c r="J120" s="102">
        <v>2.61</v>
      </c>
      <c r="K120" s="109">
        <v>2.9</v>
      </c>
      <c r="L120" s="134">
        <v>0</v>
      </c>
      <c r="M120" s="134"/>
      <c r="N120" s="102">
        <f t="shared" si="45"/>
        <v>2.61</v>
      </c>
      <c r="O120" s="102">
        <v>0</v>
      </c>
      <c r="P120" s="101">
        <f t="shared" si="38"/>
        <v>4</v>
      </c>
      <c r="Q120" s="102">
        <f t="shared" si="47"/>
        <v>1.3900000000000001</v>
      </c>
      <c r="R120" s="103"/>
      <c r="S120" s="104">
        <v>4.286</v>
      </c>
      <c r="T120" s="105">
        <f t="shared" si="39"/>
        <v>6.895999999999999</v>
      </c>
      <c r="U120" s="106">
        <f t="shared" si="40"/>
        <v>0</v>
      </c>
      <c r="V120" s="107">
        <f t="shared" si="41"/>
        <v>0</v>
      </c>
      <c r="W120" s="105">
        <f t="shared" si="42"/>
        <v>6.895999999999999</v>
      </c>
      <c r="X120" s="106">
        <v>0</v>
      </c>
      <c r="Y120" s="108">
        <f t="shared" si="43"/>
        <v>4</v>
      </c>
      <c r="Z120" s="105">
        <f t="shared" si="44"/>
        <v>-2.895999999999999</v>
      </c>
      <c r="AA120" s="103"/>
    </row>
    <row r="121" spans="1:27" ht="18.75">
      <c r="A121" s="44" t="s">
        <v>87</v>
      </c>
      <c r="B121" s="51" t="s">
        <v>152</v>
      </c>
      <c r="C121" s="32" t="s">
        <v>31</v>
      </c>
      <c r="D121" s="32" t="s">
        <v>183</v>
      </c>
      <c r="E121" s="32">
        <v>1.6</v>
      </c>
      <c r="F121" s="32" t="s">
        <v>184</v>
      </c>
      <c r="G121" s="32">
        <v>2.5</v>
      </c>
      <c r="H121" s="32" t="s">
        <v>185</v>
      </c>
      <c r="I121" s="32" t="s">
        <v>185</v>
      </c>
      <c r="J121" s="52">
        <v>0.72</v>
      </c>
      <c r="K121" s="110">
        <v>0.8</v>
      </c>
      <c r="L121" s="130">
        <v>0</v>
      </c>
      <c r="M121" s="130"/>
      <c r="N121" s="52">
        <f t="shared" si="45"/>
        <v>0.72</v>
      </c>
      <c r="O121" s="52">
        <v>0</v>
      </c>
      <c r="P121" s="32">
        <f t="shared" si="38"/>
        <v>1.6</v>
      </c>
      <c r="Q121" s="28">
        <f aca="true" t="shared" si="48" ref="Q121:Q126">P121-N121</f>
        <v>0.8800000000000001</v>
      </c>
      <c r="R121" s="98"/>
      <c r="S121" s="97">
        <v>0.051</v>
      </c>
      <c r="T121" s="20">
        <f t="shared" si="39"/>
        <v>0.771</v>
      </c>
      <c r="U121" s="21">
        <f t="shared" si="40"/>
        <v>0</v>
      </c>
      <c r="V121" s="22">
        <f t="shared" si="41"/>
        <v>0</v>
      </c>
      <c r="W121" s="20">
        <f t="shared" si="42"/>
        <v>0.771</v>
      </c>
      <c r="X121" s="21">
        <v>0</v>
      </c>
      <c r="Y121" s="86">
        <f t="shared" si="43"/>
        <v>1.6</v>
      </c>
      <c r="Z121" s="20">
        <f t="shared" si="44"/>
        <v>0.8290000000000001</v>
      </c>
      <c r="AA121" s="98"/>
    </row>
    <row r="122" spans="1:27" ht="18.75">
      <c r="A122" s="44" t="s">
        <v>153</v>
      </c>
      <c r="B122" s="31" t="s">
        <v>158</v>
      </c>
      <c r="C122" s="27" t="s">
        <v>165</v>
      </c>
      <c r="D122" s="27" t="s">
        <v>183</v>
      </c>
      <c r="E122" s="27">
        <v>25</v>
      </c>
      <c r="F122" s="27" t="s">
        <v>184</v>
      </c>
      <c r="G122" s="27">
        <v>25</v>
      </c>
      <c r="H122" s="27" t="s">
        <v>185</v>
      </c>
      <c r="I122" s="27" t="s">
        <v>185</v>
      </c>
      <c r="J122" s="28">
        <v>4.53</v>
      </c>
      <c r="K122" s="110">
        <v>8.22</v>
      </c>
      <c r="L122" s="130">
        <v>0</v>
      </c>
      <c r="M122" s="130"/>
      <c r="N122" s="28">
        <f aca="true" t="shared" si="49" ref="N122:N127">J122</f>
        <v>4.53</v>
      </c>
      <c r="O122" s="28">
        <v>0</v>
      </c>
      <c r="P122" s="27">
        <f t="shared" si="38"/>
        <v>25</v>
      </c>
      <c r="Q122" s="28">
        <f t="shared" si="48"/>
        <v>20.47</v>
      </c>
      <c r="R122" s="98"/>
      <c r="S122" s="97">
        <v>5.738</v>
      </c>
      <c r="T122" s="20">
        <f t="shared" si="39"/>
        <v>10.268</v>
      </c>
      <c r="U122" s="21">
        <f t="shared" si="40"/>
        <v>0</v>
      </c>
      <c r="V122" s="22">
        <f t="shared" si="41"/>
        <v>0</v>
      </c>
      <c r="W122" s="20">
        <f t="shared" si="42"/>
        <v>10.268</v>
      </c>
      <c r="X122" s="21">
        <v>0</v>
      </c>
      <c r="Y122" s="86">
        <f t="shared" si="43"/>
        <v>25</v>
      </c>
      <c r="Z122" s="20">
        <f t="shared" si="44"/>
        <v>14.732</v>
      </c>
      <c r="AA122" s="98"/>
    </row>
    <row r="123" spans="1:27" ht="18.75">
      <c r="A123" s="44" t="s">
        <v>154</v>
      </c>
      <c r="B123" s="31" t="s">
        <v>159</v>
      </c>
      <c r="C123" s="27" t="s">
        <v>166</v>
      </c>
      <c r="D123" s="27" t="s">
        <v>183</v>
      </c>
      <c r="E123" s="27">
        <v>40</v>
      </c>
      <c r="F123" s="27" t="s">
        <v>184</v>
      </c>
      <c r="G123" s="27">
        <v>40</v>
      </c>
      <c r="H123" s="27" t="s">
        <v>185</v>
      </c>
      <c r="I123" s="27" t="s">
        <v>185</v>
      </c>
      <c r="J123" s="28">
        <v>2.58</v>
      </c>
      <c r="K123" s="110">
        <v>0</v>
      </c>
      <c r="L123" s="130">
        <v>0</v>
      </c>
      <c r="M123" s="130"/>
      <c r="N123" s="28">
        <f t="shared" si="49"/>
        <v>2.58</v>
      </c>
      <c r="O123" s="28">
        <v>0</v>
      </c>
      <c r="P123" s="27">
        <f t="shared" si="38"/>
        <v>40</v>
      </c>
      <c r="Q123" s="28">
        <f t="shared" si="48"/>
        <v>37.42</v>
      </c>
      <c r="R123" s="98"/>
      <c r="S123" s="97">
        <v>26.879</v>
      </c>
      <c r="T123" s="20">
        <f t="shared" si="39"/>
        <v>29.459000000000003</v>
      </c>
      <c r="U123" s="21">
        <f t="shared" si="40"/>
        <v>0</v>
      </c>
      <c r="V123" s="22">
        <f t="shared" si="41"/>
        <v>0</v>
      </c>
      <c r="W123" s="20">
        <f t="shared" si="42"/>
        <v>29.459000000000003</v>
      </c>
      <c r="X123" s="21">
        <v>0</v>
      </c>
      <c r="Y123" s="86">
        <f t="shared" si="43"/>
        <v>40</v>
      </c>
      <c r="Z123" s="20">
        <f t="shared" si="44"/>
        <v>10.540999999999997</v>
      </c>
      <c r="AA123" s="98"/>
    </row>
    <row r="124" spans="1:27" ht="18.75">
      <c r="A124" s="44" t="s">
        <v>155</v>
      </c>
      <c r="B124" s="31" t="s">
        <v>160</v>
      </c>
      <c r="C124" s="27" t="s">
        <v>167</v>
      </c>
      <c r="D124" s="27" t="s">
        <v>183</v>
      </c>
      <c r="E124" s="27">
        <v>63</v>
      </c>
      <c r="F124" s="27" t="s">
        <v>184</v>
      </c>
      <c r="G124" s="27">
        <v>63</v>
      </c>
      <c r="H124" s="27" t="s">
        <v>185</v>
      </c>
      <c r="I124" s="27" t="s">
        <v>185</v>
      </c>
      <c r="J124" s="28">
        <v>43.23</v>
      </c>
      <c r="K124" s="110">
        <v>46</v>
      </c>
      <c r="L124" s="130">
        <v>0</v>
      </c>
      <c r="M124" s="130"/>
      <c r="N124" s="28">
        <f t="shared" si="49"/>
        <v>43.23</v>
      </c>
      <c r="O124" s="28">
        <v>0</v>
      </c>
      <c r="P124" s="27">
        <f t="shared" si="38"/>
        <v>63</v>
      </c>
      <c r="Q124" s="28">
        <f t="shared" si="48"/>
        <v>19.770000000000003</v>
      </c>
      <c r="R124" s="98"/>
      <c r="S124" s="97">
        <v>4.538</v>
      </c>
      <c r="T124" s="20">
        <f t="shared" si="39"/>
        <v>47.768</v>
      </c>
      <c r="U124" s="21">
        <f t="shared" si="40"/>
        <v>0</v>
      </c>
      <c r="V124" s="22">
        <f t="shared" si="41"/>
        <v>0</v>
      </c>
      <c r="W124" s="20">
        <f t="shared" si="42"/>
        <v>47.768</v>
      </c>
      <c r="X124" s="21">
        <v>0</v>
      </c>
      <c r="Y124" s="86">
        <f t="shared" si="43"/>
        <v>63</v>
      </c>
      <c r="Z124" s="20">
        <f t="shared" si="44"/>
        <v>15.232</v>
      </c>
      <c r="AA124" s="98"/>
    </row>
    <row r="125" spans="1:27" ht="18.75">
      <c r="A125" s="44" t="s">
        <v>156</v>
      </c>
      <c r="B125" s="31" t="s">
        <v>161</v>
      </c>
      <c r="C125" s="27" t="s">
        <v>166</v>
      </c>
      <c r="D125" s="27" t="s">
        <v>183</v>
      </c>
      <c r="E125" s="27">
        <v>40</v>
      </c>
      <c r="F125" s="27" t="s">
        <v>184</v>
      </c>
      <c r="G125" s="27">
        <v>40</v>
      </c>
      <c r="H125" s="27" t="s">
        <v>185</v>
      </c>
      <c r="I125" s="27" t="s">
        <v>185</v>
      </c>
      <c r="J125" s="28">
        <v>6.09</v>
      </c>
      <c r="K125" s="110">
        <v>5.76</v>
      </c>
      <c r="L125" s="130">
        <v>0</v>
      </c>
      <c r="M125" s="130"/>
      <c r="N125" s="28">
        <f t="shared" si="49"/>
        <v>6.09</v>
      </c>
      <c r="O125" s="28">
        <v>0</v>
      </c>
      <c r="P125" s="27">
        <f t="shared" si="38"/>
        <v>40</v>
      </c>
      <c r="Q125" s="28">
        <f t="shared" si="48"/>
        <v>33.91</v>
      </c>
      <c r="R125" s="98"/>
      <c r="S125" s="97">
        <v>7.766</v>
      </c>
      <c r="T125" s="20">
        <f t="shared" si="39"/>
        <v>13.856</v>
      </c>
      <c r="U125" s="21">
        <f t="shared" si="40"/>
        <v>0</v>
      </c>
      <c r="V125" s="22">
        <f t="shared" si="41"/>
        <v>0</v>
      </c>
      <c r="W125" s="20">
        <f t="shared" si="42"/>
        <v>13.856</v>
      </c>
      <c r="X125" s="21">
        <v>0</v>
      </c>
      <c r="Y125" s="86">
        <f t="shared" si="43"/>
        <v>40</v>
      </c>
      <c r="Z125" s="20">
        <f t="shared" si="44"/>
        <v>26.144</v>
      </c>
      <c r="AA125" s="98"/>
    </row>
    <row r="126" spans="1:27" ht="18.75">
      <c r="A126" s="99" t="s">
        <v>157</v>
      </c>
      <c r="B126" s="100" t="s">
        <v>162</v>
      </c>
      <c r="C126" s="101" t="s">
        <v>166</v>
      </c>
      <c r="D126" s="101" t="s">
        <v>183</v>
      </c>
      <c r="E126" s="101">
        <v>40</v>
      </c>
      <c r="F126" s="101" t="s">
        <v>184</v>
      </c>
      <c r="G126" s="101">
        <v>40</v>
      </c>
      <c r="H126" s="101" t="s">
        <v>185</v>
      </c>
      <c r="I126" s="101" t="s">
        <v>185</v>
      </c>
      <c r="J126" s="102">
        <v>23.18</v>
      </c>
      <c r="K126" s="109">
        <v>20.65</v>
      </c>
      <c r="L126" s="134">
        <v>0</v>
      </c>
      <c r="M126" s="134"/>
      <c r="N126" s="102">
        <f t="shared" si="49"/>
        <v>23.18</v>
      </c>
      <c r="O126" s="102">
        <v>0</v>
      </c>
      <c r="P126" s="101">
        <f t="shared" si="38"/>
        <v>40</v>
      </c>
      <c r="Q126" s="102">
        <f t="shared" si="48"/>
        <v>16.82</v>
      </c>
      <c r="R126" s="103"/>
      <c r="S126" s="104">
        <v>29.184</v>
      </c>
      <c r="T126" s="105">
        <f t="shared" si="39"/>
        <v>52.364000000000004</v>
      </c>
      <c r="U126" s="106">
        <f t="shared" si="40"/>
        <v>0</v>
      </c>
      <c r="V126" s="107">
        <f t="shared" si="41"/>
        <v>0</v>
      </c>
      <c r="W126" s="105">
        <f t="shared" si="42"/>
        <v>52.364000000000004</v>
      </c>
      <c r="X126" s="106">
        <v>0</v>
      </c>
      <c r="Y126" s="108">
        <f t="shared" si="43"/>
        <v>40</v>
      </c>
      <c r="Z126" s="105">
        <f>Y126-W126</f>
        <v>-12.364000000000004</v>
      </c>
      <c r="AA126" s="103"/>
    </row>
    <row r="127" spans="1:27" ht="18.75">
      <c r="A127" s="99" t="s">
        <v>189</v>
      </c>
      <c r="B127" s="100" t="s">
        <v>190</v>
      </c>
      <c r="C127" s="101" t="s">
        <v>166</v>
      </c>
      <c r="D127" s="101" t="s">
        <v>184</v>
      </c>
      <c r="E127" s="101">
        <v>40</v>
      </c>
      <c r="F127" s="101" t="s">
        <v>184</v>
      </c>
      <c r="G127" s="101">
        <v>40</v>
      </c>
      <c r="H127" s="101" t="s">
        <v>185</v>
      </c>
      <c r="I127" s="101" t="s">
        <v>185</v>
      </c>
      <c r="J127" s="102">
        <v>6.01</v>
      </c>
      <c r="K127" s="109">
        <v>1</v>
      </c>
      <c r="L127" s="134">
        <v>0</v>
      </c>
      <c r="M127" s="134"/>
      <c r="N127" s="102">
        <f t="shared" si="49"/>
        <v>6.01</v>
      </c>
      <c r="O127" s="102">
        <v>0</v>
      </c>
      <c r="P127" s="101">
        <f t="shared" si="38"/>
        <v>40</v>
      </c>
      <c r="Q127" s="102">
        <f>P127-N127</f>
        <v>33.99</v>
      </c>
      <c r="R127" s="103"/>
      <c r="S127" s="104">
        <v>35.902</v>
      </c>
      <c r="T127" s="105">
        <f>J127+S127</f>
        <v>41.912</v>
      </c>
      <c r="U127" s="106">
        <f>L127</f>
        <v>0</v>
      </c>
      <c r="V127" s="107">
        <f>M127</f>
        <v>0</v>
      </c>
      <c r="W127" s="105">
        <f>T127-U127</f>
        <v>41.912</v>
      </c>
      <c r="X127" s="106">
        <v>0</v>
      </c>
      <c r="Y127" s="108">
        <f>P127</f>
        <v>40</v>
      </c>
      <c r="Z127" s="105">
        <f>Y127-W127</f>
        <v>-1.911999999999999</v>
      </c>
      <c r="AA127" s="103"/>
    </row>
    <row r="128" spans="1:27" s="5" customFormat="1" ht="18.75">
      <c r="A128" s="48"/>
      <c r="B128" s="46" t="s">
        <v>17</v>
      </c>
      <c r="C128" s="37">
        <v>764.3</v>
      </c>
      <c r="D128" s="124">
        <f>SUM(D99:I127)</f>
        <v>764.3000000000001</v>
      </c>
      <c r="E128" s="124"/>
      <c r="F128" s="124"/>
      <c r="G128" s="124"/>
      <c r="H128" s="124"/>
      <c r="I128" s="124"/>
      <c r="J128" s="36">
        <f>SUM(J99:J127)</f>
        <v>151.38099999999997</v>
      </c>
      <c r="K128" s="35"/>
      <c r="L128" s="135">
        <v>0</v>
      </c>
      <c r="M128" s="135"/>
      <c r="N128" s="36">
        <f>SUM(N99:N127)</f>
        <v>151.38099999999997</v>
      </c>
      <c r="O128" s="36">
        <f>SUM(O114:O121)</f>
        <v>0</v>
      </c>
      <c r="P128" s="37">
        <f>SUM(P99:P127)</f>
        <v>370.29999999999995</v>
      </c>
      <c r="Q128" s="36">
        <f>SUM(Q99:Q127)</f>
        <v>218.919</v>
      </c>
      <c r="R128" s="42"/>
      <c r="S128" s="63"/>
      <c r="T128" s="95"/>
      <c r="U128" s="42"/>
      <c r="V128" s="42"/>
      <c r="W128" s="95"/>
      <c r="X128" s="42"/>
      <c r="Y128" s="62"/>
      <c r="Z128" s="95"/>
      <c r="AA128" s="42"/>
    </row>
    <row r="129" spans="1:27" s="5" customFormat="1" ht="18.75">
      <c r="A129" s="33"/>
      <c r="B129" s="34" t="s">
        <v>43</v>
      </c>
      <c r="C129" s="37"/>
      <c r="D129" s="124"/>
      <c r="E129" s="124"/>
      <c r="F129" s="124"/>
      <c r="G129" s="124"/>
      <c r="H129" s="124"/>
      <c r="I129" s="124"/>
      <c r="J129" s="36"/>
      <c r="K129" s="35"/>
      <c r="L129" s="36"/>
      <c r="M129" s="36"/>
      <c r="N129" s="36"/>
      <c r="O129" s="36"/>
      <c r="P129" s="36"/>
      <c r="Q129" s="36"/>
      <c r="R129" s="42"/>
      <c r="S129" s="63"/>
      <c r="T129" s="95"/>
      <c r="U129" s="42"/>
      <c r="V129" s="42"/>
      <c r="W129" s="95"/>
      <c r="X129" s="42"/>
      <c r="Y129" s="62"/>
      <c r="Z129" s="95"/>
      <c r="AA129" s="42"/>
    </row>
    <row r="130" spans="1:27" s="5" customFormat="1" ht="18.75">
      <c r="A130" s="42"/>
      <c r="B130" s="34" t="s">
        <v>44</v>
      </c>
      <c r="C130" s="62"/>
      <c r="D130" s="125"/>
      <c r="E130" s="125"/>
      <c r="F130" s="125"/>
      <c r="G130" s="125"/>
      <c r="H130" s="125"/>
      <c r="I130" s="125"/>
      <c r="J130" s="42"/>
      <c r="K130" s="43"/>
      <c r="L130" s="133"/>
      <c r="M130" s="133"/>
      <c r="N130" s="42"/>
      <c r="O130" s="42"/>
      <c r="P130" s="42"/>
      <c r="Q130" s="36">
        <f>SUM(Q128)</f>
        <v>218.919</v>
      </c>
      <c r="R130" s="42"/>
      <c r="S130" s="63"/>
      <c r="T130" s="95"/>
      <c r="U130" s="42"/>
      <c r="V130" s="42"/>
      <c r="W130" s="95"/>
      <c r="X130" s="42"/>
      <c r="Y130" s="62"/>
      <c r="Z130" s="95"/>
      <c r="AA130" s="42"/>
    </row>
    <row r="131" spans="1:27" ht="18.75">
      <c r="A131" s="153" t="s">
        <v>168</v>
      </c>
      <c r="B131" s="154"/>
      <c r="C131" s="154"/>
      <c r="D131" s="154"/>
      <c r="E131" s="154"/>
      <c r="F131" s="154"/>
      <c r="G131" s="154"/>
      <c r="H131" s="154"/>
      <c r="I131" s="154"/>
      <c r="J131" s="154"/>
      <c r="K131" s="154"/>
      <c r="L131" s="154"/>
      <c r="M131" s="154"/>
      <c r="N131" s="154"/>
      <c r="O131" s="154"/>
      <c r="P131" s="154"/>
      <c r="Q131" s="154"/>
      <c r="R131" s="154"/>
      <c r="S131" s="154"/>
      <c r="T131" s="154"/>
      <c r="U131" s="154"/>
      <c r="V131" s="154"/>
      <c r="W131" s="154"/>
      <c r="X131" s="154"/>
      <c r="Y131" s="154"/>
      <c r="Z131" s="154"/>
      <c r="AA131" s="155"/>
    </row>
    <row r="132" spans="1:27" ht="18.75">
      <c r="A132" s="159" t="s">
        <v>42</v>
      </c>
      <c r="B132" s="160"/>
      <c r="C132" s="160"/>
      <c r="D132" s="160"/>
      <c r="E132" s="160"/>
      <c r="F132" s="160"/>
      <c r="G132" s="160"/>
      <c r="H132" s="160"/>
      <c r="I132" s="160"/>
      <c r="J132" s="160"/>
      <c r="K132" s="160"/>
      <c r="L132" s="160"/>
      <c r="M132" s="160"/>
      <c r="N132" s="160"/>
      <c r="O132" s="160"/>
      <c r="P132" s="160"/>
      <c r="Q132" s="160"/>
      <c r="R132" s="160"/>
      <c r="S132" s="160"/>
      <c r="T132" s="160"/>
      <c r="U132" s="160"/>
      <c r="V132" s="160"/>
      <c r="W132" s="160"/>
      <c r="X132" s="160"/>
      <c r="Y132" s="160"/>
      <c r="Z132" s="160"/>
      <c r="AA132" s="161"/>
    </row>
    <row r="133" spans="1:27" ht="18.75">
      <c r="A133" s="30" t="s">
        <v>0</v>
      </c>
      <c r="B133" s="31" t="s">
        <v>169</v>
      </c>
      <c r="C133" s="30" t="s">
        <v>30</v>
      </c>
      <c r="D133" s="27" t="s">
        <v>183</v>
      </c>
      <c r="E133" s="30">
        <v>6.3</v>
      </c>
      <c r="F133" s="27" t="s">
        <v>184</v>
      </c>
      <c r="G133" s="30">
        <v>6.3</v>
      </c>
      <c r="H133" s="27" t="s">
        <v>185</v>
      </c>
      <c r="I133" s="27" t="s">
        <v>185</v>
      </c>
      <c r="J133" s="28">
        <v>0.34</v>
      </c>
      <c r="K133" s="110">
        <v>0.4</v>
      </c>
      <c r="L133" s="132">
        <v>0</v>
      </c>
      <c r="M133" s="132"/>
      <c r="N133" s="47">
        <f aca="true" t="shared" si="50" ref="N133:N140">J133</f>
        <v>0.34</v>
      </c>
      <c r="O133" s="47">
        <v>0</v>
      </c>
      <c r="P133" s="27">
        <v>6.299999999999999</v>
      </c>
      <c r="Q133" s="47">
        <f aca="true" t="shared" si="51" ref="Q133:Q140">P133-N133</f>
        <v>5.959999999999999</v>
      </c>
      <c r="R133" s="98"/>
      <c r="S133" s="97">
        <v>0.056</v>
      </c>
      <c r="T133" s="20">
        <f aca="true" t="shared" si="52" ref="T133:T140">J133+S133</f>
        <v>0.396</v>
      </c>
      <c r="U133" s="21">
        <f aca="true" t="shared" si="53" ref="U133:U140">L133</f>
        <v>0</v>
      </c>
      <c r="V133" s="22">
        <f aca="true" t="shared" si="54" ref="V133:V140">M133</f>
        <v>0</v>
      </c>
      <c r="W133" s="20">
        <f aca="true" t="shared" si="55" ref="W133:W140">T133-U133</f>
        <v>0.396</v>
      </c>
      <c r="X133" s="21">
        <v>0</v>
      </c>
      <c r="Y133" s="86">
        <f aca="true" t="shared" si="56" ref="Y133:Y140">P133</f>
        <v>6.299999999999999</v>
      </c>
      <c r="Z133" s="20">
        <f aca="true" t="shared" si="57" ref="Z133:Z140">Y133-W133</f>
        <v>5.903999999999999</v>
      </c>
      <c r="AA133" s="98"/>
    </row>
    <row r="134" spans="1:27" s="4" customFormat="1" ht="18.75">
      <c r="A134" s="30" t="s">
        <v>1</v>
      </c>
      <c r="B134" s="31" t="s">
        <v>170</v>
      </c>
      <c r="C134" s="27" t="s">
        <v>35</v>
      </c>
      <c r="D134" s="27" t="s">
        <v>183</v>
      </c>
      <c r="E134" s="27">
        <v>10</v>
      </c>
      <c r="F134" s="27" t="s">
        <v>184</v>
      </c>
      <c r="G134" s="27">
        <v>10</v>
      </c>
      <c r="H134" s="27" t="s">
        <v>185</v>
      </c>
      <c r="I134" s="27" t="s">
        <v>185</v>
      </c>
      <c r="J134" s="28">
        <v>1.99</v>
      </c>
      <c r="K134" s="110">
        <v>2.21</v>
      </c>
      <c r="L134" s="132">
        <v>0</v>
      </c>
      <c r="M134" s="132"/>
      <c r="N134" s="47">
        <f t="shared" si="50"/>
        <v>1.99</v>
      </c>
      <c r="O134" s="47">
        <v>0</v>
      </c>
      <c r="P134" s="27">
        <v>20</v>
      </c>
      <c r="Q134" s="47">
        <f t="shared" si="51"/>
        <v>18.01</v>
      </c>
      <c r="R134" s="98"/>
      <c r="S134" s="97">
        <v>0.887</v>
      </c>
      <c r="T134" s="20">
        <f t="shared" si="52"/>
        <v>2.877</v>
      </c>
      <c r="U134" s="21">
        <f t="shared" si="53"/>
        <v>0</v>
      </c>
      <c r="V134" s="22">
        <f t="shared" si="54"/>
        <v>0</v>
      </c>
      <c r="W134" s="20">
        <f t="shared" si="55"/>
        <v>2.877</v>
      </c>
      <c r="X134" s="21">
        <v>0</v>
      </c>
      <c r="Y134" s="86">
        <f t="shared" si="56"/>
        <v>20</v>
      </c>
      <c r="Z134" s="20">
        <f t="shared" si="57"/>
        <v>17.123</v>
      </c>
      <c r="AA134" s="98"/>
    </row>
    <row r="135" spans="1:27" ht="18.75">
      <c r="A135" s="30" t="s">
        <v>2</v>
      </c>
      <c r="B135" s="31" t="s">
        <v>171</v>
      </c>
      <c r="C135" s="27" t="s">
        <v>181</v>
      </c>
      <c r="D135" s="27" t="s">
        <v>183</v>
      </c>
      <c r="E135" s="27">
        <v>10</v>
      </c>
      <c r="F135" s="27" t="s">
        <v>184</v>
      </c>
      <c r="G135" s="27">
        <v>6.3</v>
      </c>
      <c r="H135" s="27" t="s">
        <v>185</v>
      </c>
      <c r="I135" s="27" t="s">
        <v>185</v>
      </c>
      <c r="J135" s="28">
        <v>0.72</v>
      </c>
      <c r="K135" s="110">
        <v>0.8</v>
      </c>
      <c r="L135" s="132">
        <v>0</v>
      </c>
      <c r="M135" s="132"/>
      <c r="N135" s="47">
        <f t="shared" si="50"/>
        <v>0.72</v>
      </c>
      <c r="O135" s="47">
        <v>0</v>
      </c>
      <c r="P135" s="27">
        <v>6.299999999999999</v>
      </c>
      <c r="Q135" s="47">
        <f t="shared" si="51"/>
        <v>5.579999999999999</v>
      </c>
      <c r="R135" s="98"/>
      <c r="S135" s="97">
        <v>2.752</v>
      </c>
      <c r="T135" s="20">
        <f t="shared" si="52"/>
        <v>3.4719999999999995</v>
      </c>
      <c r="U135" s="21">
        <f t="shared" si="53"/>
        <v>0</v>
      </c>
      <c r="V135" s="22">
        <f t="shared" si="54"/>
        <v>0</v>
      </c>
      <c r="W135" s="20">
        <f t="shared" si="55"/>
        <v>3.4719999999999995</v>
      </c>
      <c r="X135" s="21">
        <v>0</v>
      </c>
      <c r="Y135" s="86">
        <f t="shared" si="56"/>
        <v>6.299999999999999</v>
      </c>
      <c r="Z135" s="20">
        <f t="shared" si="57"/>
        <v>2.8279999999999994</v>
      </c>
      <c r="AA135" s="98"/>
    </row>
    <row r="136" spans="1:27" ht="18.75">
      <c r="A136" s="30" t="s">
        <v>3</v>
      </c>
      <c r="B136" s="31" t="s">
        <v>172</v>
      </c>
      <c r="C136" s="27" t="s">
        <v>177</v>
      </c>
      <c r="D136" s="27" t="s">
        <v>183</v>
      </c>
      <c r="E136" s="27">
        <v>1.6</v>
      </c>
      <c r="F136" s="27" t="s">
        <v>184</v>
      </c>
      <c r="G136" s="27">
        <v>1.8</v>
      </c>
      <c r="H136" s="27" t="s">
        <v>185</v>
      </c>
      <c r="I136" s="27" t="s">
        <v>185</v>
      </c>
      <c r="J136" s="28">
        <v>0.166</v>
      </c>
      <c r="K136" s="110">
        <v>0.18</v>
      </c>
      <c r="L136" s="132">
        <v>0</v>
      </c>
      <c r="M136" s="132"/>
      <c r="N136" s="47">
        <f t="shared" si="50"/>
        <v>0.166</v>
      </c>
      <c r="O136" s="47">
        <v>0</v>
      </c>
      <c r="P136" s="27">
        <v>1.8</v>
      </c>
      <c r="Q136" s="47">
        <f t="shared" si="51"/>
        <v>1.6340000000000001</v>
      </c>
      <c r="R136" s="98"/>
      <c r="S136" s="97">
        <v>0.192</v>
      </c>
      <c r="T136" s="20">
        <f t="shared" si="52"/>
        <v>0.358</v>
      </c>
      <c r="U136" s="21">
        <f t="shared" si="53"/>
        <v>0</v>
      </c>
      <c r="V136" s="22">
        <f t="shared" si="54"/>
        <v>0</v>
      </c>
      <c r="W136" s="20">
        <f t="shared" si="55"/>
        <v>0.358</v>
      </c>
      <c r="X136" s="21">
        <v>0</v>
      </c>
      <c r="Y136" s="86">
        <f t="shared" si="56"/>
        <v>1.8</v>
      </c>
      <c r="Z136" s="20">
        <f t="shared" si="57"/>
        <v>1.4420000000000002</v>
      </c>
      <c r="AA136" s="98"/>
    </row>
    <row r="137" spans="1:27" ht="18.75">
      <c r="A137" s="30" t="s">
        <v>4</v>
      </c>
      <c r="B137" s="51" t="s">
        <v>173</v>
      </c>
      <c r="C137" s="27" t="s">
        <v>37</v>
      </c>
      <c r="D137" s="27" t="s">
        <v>183</v>
      </c>
      <c r="E137" s="27">
        <v>1</v>
      </c>
      <c r="F137" s="27" t="s">
        <v>184</v>
      </c>
      <c r="G137" s="27">
        <v>2.5</v>
      </c>
      <c r="H137" s="27" t="s">
        <v>185</v>
      </c>
      <c r="I137" s="27" t="s">
        <v>185</v>
      </c>
      <c r="J137" s="28">
        <v>0.31</v>
      </c>
      <c r="K137" s="110">
        <v>0.34</v>
      </c>
      <c r="L137" s="132">
        <v>0</v>
      </c>
      <c r="M137" s="132"/>
      <c r="N137" s="47">
        <f t="shared" si="50"/>
        <v>0.31</v>
      </c>
      <c r="O137" s="47">
        <v>0</v>
      </c>
      <c r="P137" s="27">
        <v>1</v>
      </c>
      <c r="Q137" s="47">
        <f t="shared" si="51"/>
        <v>0.69</v>
      </c>
      <c r="R137" s="98"/>
      <c r="S137" s="97">
        <v>0.289</v>
      </c>
      <c r="T137" s="20">
        <f t="shared" si="52"/>
        <v>0.599</v>
      </c>
      <c r="U137" s="21">
        <f t="shared" si="53"/>
        <v>0</v>
      </c>
      <c r="V137" s="22">
        <f t="shared" si="54"/>
        <v>0</v>
      </c>
      <c r="W137" s="20">
        <f t="shared" si="55"/>
        <v>0.599</v>
      </c>
      <c r="X137" s="21">
        <v>0</v>
      </c>
      <c r="Y137" s="86">
        <f t="shared" si="56"/>
        <v>1</v>
      </c>
      <c r="Z137" s="20">
        <f t="shared" si="57"/>
        <v>0.401</v>
      </c>
      <c r="AA137" s="98"/>
    </row>
    <row r="138" spans="1:27" ht="18.75">
      <c r="A138" s="30" t="s">
        <v>5</v>
      </c>
      <c r="B138" s="31" t="s">
        <v>174</v>
      </c>
      <c r="C138" s="27" t="s">
        <v>33</v>
      </c>
      <c r="D138" s="27" t="s">
        <v>183</v>
      </c>
      <c r="E138" s="27">
        <v>1.6</v>
      </c>
      <c r="F138" s="27" t="s">
        <v>184</v>
      </c>
      <c r="G138" s="27">
        <v>1</v>
      </c>
      <c r="H138" s="27" t="s">
        <v>185</v>
      </c>
      <c r="I138" s="27" t="s">
        <v>185</v>
      </c>
      <c r="J138" s="28">
        <v>0.18</v>
      </c>
      <c r="K138" s="110">
        <v>0.2</v>
      </c>
      <c r="L138" s="132">
        <v>0</v>
      </c>
      <c r="M138" s="132"/>
      <c r="N138" s="47">
        <f t="shared" si="50"/>
        <v>0.18</v>
      </c>
      <c r="O138" s="47">
        <v>0</v>
      </c>
      <c r="P138" s="27">
        <v>1</v>
      </c>
      <c r="Q138" s="47">
        <f t="shared" si="51"/>
        <v>0.8200000000000001</v>
      </c>
      <c r="R138" s="98"/>
      <c r="S138" s="97">
        <v>0.022</v>
      </c>
      <c r="T138" s="20">
        <f t="shared" si="52"/>
        <v>0.20199999999999999</v>
      </c>
      <c r="U138" s="21">
        <f t="shared" si="53"/>
        <v>0</v>
      </c>
      <c r="V138" s="22">
        <f t="shared" si="54"/>
        <v>0</v>
      </c>
      <c r="W138" s="20">
        <f t="shared" si="55"/>
        <v>0.20199999999999999</v>
      </c>
      <c r="X138" s="21">
        <v>0</v>
      </c>
      <c r="Y138" s="86">
        <f t="shared" si="56"/>
        <v>1</v>
      </c>
      <c r="Z138" s="20">
        <f t="shared" si="57"/>
        <v>0.798</v>
      </c>
      <c r="AA138" s="98"/>
    </row>
    <row r="139" spans="1:27" ht="18.75">
      <c r="A139" s="30" t="s">
        <v>6</v>
      </c>
      <c r="B139" s="31" t="s">
        <v>175</v>
      </c>
      <c r="C139" s="27" t="s">
        <v>32</v>
      </c>
      <c r="D139" s="27" t="s">
        <v>183</v>
      </c>
      <c r="E139" s="27">
        <v>1</v>
      </c>
      <c r="F139" s="27" t="s">
        <v>184</v>
      </c>
      <c r="G139" s="27">
        <v>1</v>
      </c>
      <c r="H139" s="27" t="s">
        <v>185</v>
      </c>
      <c r="I139" s="27" t="s">
        <v>185</v>
      </c>
      <c r="J139" s="28">
        <v>0.02</v>
      </c>
      <c r="K139" s="110">
        <v>0.02</v>
      </c>
      <c r="L139" s="132">
        <v>0</v>
      </c>
      <c r="M139" s="132"/>
      <c r="N139" s="47">
        <f t="shared" si="50"/>
        <v>0.02</v>
      </c>
      <c r="O139" s="47">
        <v>0</v>
      </c>
      <c r="P139" s="27">
        <v>1</v>
      </c>
      <c r="Q139" s="47">
        <f t="shared" si="51"/>
        <v>0.98</v>
      </c>
      <c r="R139" s="98"/>
      <c r="S139" s="97">
        <v>0.031</v>
      </c>
      <c r="T139" s="20">
        <f t="shared" si="52"/>
        <v>0.051000000000000004</v>
      </c>
      <c r="U139" s="21">
        <f t="shared" si="53"/>
        <v>0</v>
      </c>
      <c r="V139" s="22">
        <f t="shared" si="54"/>
        <v>0</v>
      </c>
      <c r="W139" s="20">
        <f t="shared" si="55"/>
        <v>0.051000000000000004</v>
      </c>
      <c r="X139" s="21">
        <v>0</v>
      </c>
      <c r="Y139" s="86">
        <f t="shared" si="56"/>
        <v>1</v>
      </c>
      <c r="Z139" s="20">
        <f t="shared" si="57"/>
        <v>0.949</v>
      </c>
      <c r="AA139" s="98"/>
    </row>
    <row r="140" spans="1:27" ht="18.75">
      <c r="A140" s="30" t="s">
        <v>7</v>
      </c>
      <c r="B140" s="31" t="s">
        <v>176</v>
      </c>
      <c r="C140" s="27" t="s">
        <v>32</v>
      </c>
      <c r="D140" s="27" t="s">
        <v>183</v>
      </c>
      <c r="E140" s="27">
        <v>1</v>
      </c>
      <c r="F140" s="27" t="s">
        <v>184</v>
      </c>
      <c r="G140" s="27">
        <v>1</v>
      </c>
      <c r="H140" s="27" t="s">
        <v>185</v>
      </c>
      <c r="I140" s="27" t="s">
        <v>185</v>
      </c>
      <c r="J140" s="28">
        <v>0.29</v>
      </c>
      <c r="K140" s="110">
        <v>0.4</v>
      </c>
      <c r="L140" s="132">
        <v>0</v>
      </c>
      <c r="M140" s="132"/>
      <c r="N140" s="47">
        <f t="shared" si="50"/>
        <v>0.29</v>
      </c>
      <c r="O140" s="47">
        <v>0</v>
      </c>
      <c r="P140" s="27">
        <v>1</v>
      </c>
      <c r="Q140" s="47">
        <f t="shared" si="51"/>
        <v>0.71</v>
      </c>
      <c r="R140" s="98"/>
      <c r="S140" s="97">
        <v>0.189</v>
      </c>
      <c r="T140" s="20">
        <f t="shared" si="52"/>
        <v>0.479</v>
      </c>
      <c r="U140" s="21">
        <f t="shared" si="53"/>
        <v>0</v>
      </c>
      <c r="V140" s="22">
        <f t="shared" si="54"/>
        <v>0</v>
      </c>
      <c r="W140" s="20">
        <f t="shared" si="55"/>
        <v>0.479</v>
      </c>
      <c r="X140" s="21">
        <v>0</v>
      </c>
      <c r="Y140" s="86">
        <f t="shared" si="56"/>
        <v>1</v>
      </c>
      <c r="Z140" s="20">
        <f t="shared" si="57"/>
        <v>0.521</v>
      </c>
      <c r="AA140" s="98"/>
    </row>
    <row r="141" spans="1:27" s="5" customFormat="1" ht="18.75">
      <c r="A141" s="48"/>
      <c r="B141" s="46" t="s">
        <v>17</v>
      </c>
      <c r="C141" s="37">
        <v>62.4</v>
      </c>
      <c r="D141" s="124">
        <f>SUM(D133:I140)</f>
        <v>62.4</v>
      </c>
      <c r="E141" s="124"/>
      <c r="F141" s="124"/>
      <c r="G141" s="124"/>
      <c r="H141" s="124"/>
      <c r="I141" s="124"/>
      <c r="J141" s="36">
        <f>SUM(J133:J140)</f>
        <v>4.016</v>
      </c>
      <c r="K141" s="35"/>
      <c r="L141" s="135">
        <v>0</v>
      </c>
      <c r="M141" s="135"/>
      <c r="N141" s="36">
        <f>SUM(N133:N140)</f>
        <v>4.016</v>
      </c>
      <c r="O141" s="36">
        <f>SUM(O129:O136)</f>
        <v>0</v>
      </c>
      <c r="P141" s="37">
        <f>SUM(P133:P140)</f>
        <v>38.39999999999999</v>
      </c>
      <c r="Q141" s="36">
        <f>SUM(Q133:Q140)</f>
        <v>34.38399999999999</v>
      </c>
      <c r="R141" s="42"/>
      <c r="S141" s="63"/>
      <c r="T141" s="95"/>
      <c r="U141" s="42"/>
      <c r="V141" s="42"/>
      <c r="W141" s="95"/>
      <c r="X141" s="42"/>
      <c r="Y141" s="62"/>
      <c r="Z141" s="95"/>
      <c r="AA141" s="42"/>
    </row>
    <row r="142" spans="1:27" s="5" customFormat="1" ht="18.75">
      <c r="A142" s="33"/>
      <c r="B142" s="34" t="s">
        <v>43</v>
      </c>
      <c r="C142" s="37"/>
      <c r="D142" s="124"/>
      <c r="E142" s="124"/>
      <c r="F142" s="124"/>
      <c r="G142" s="124"/>
      <c r="H142" s="124"/>
      <c r="I142" s="124"/>
      <c r="J142" s="36"/>
      <c r="K142" s="35"/>
      <c r="L142" s="36"/>
      <c r="M142" s="36"/>
      <c r="N142" s="36"/>
      <c r="O142" s="36"/>
      <c r="P142" s="36"/>
      <c r="Q142" s="36"/>
      <c r="R142" s="42"/>
      <c r="S142" s="63"/>
      <c r="T142" s="95"/>
      <c r="U142" s="42"/>
      <c r="V142" s="42"/>
      <c r="W142" s="95"/>
      <c r="X142" s="42"/>
      <c r="Y142" s="62"/>
      <c r="Z142" s="95"/>
      <c r="AA142" s="42"/>
    </row>
    <row r="143" spans="1:27" s="5" customFormat="1" ht="18.75">
      <c r="A143" s="42"/>
      <c r="B143" s="34" t="s">
        <v>44</v>
      </c>
      <c r="C143" s="62"/>
      <c r="D143" s="125"/>
      <c r="E143" s="125"/>
      <c r="F143" s="125"/>
      <c r="G143" s="125"/>
      <c r="H143" s="125"/>
      <c r="I143" s="125"/>
      <c r="J143" s="42"/>
      <c r="K143" s="43"/>
      <c r="L143" s="133"/>
      <c r="M143" s="133"/>
      <c r="N143" s="42"/>
      <c r="O143" s="42"/>
      <c r="P143" s="42"/>
      <c r="Q143" s="36">
        <f>SUM(Q141)</f>
        <v>34.38399999999999</v>
      </c>
      <c r="R143" s="42"/>
      <c r="S143" s="63"/>
      <c r="T143" s="95"/>
      <c r="U143" s="42"/>
      <c r="V143" s="42"/>
      <c r="W143" s="95"/>
      <c r="X143" s="42"/>
      <c r="Y143" s="62"/>
      <c r="Z143" s="95"/>
      <c r="AA143" s="42"/>
    </row>
    <row r="144" spans="1:27" ht="18.75">
      <c r="A144" s="49"/>
      <c r="B144" s="49"/>
      <c r="C144" s="54"/>
      <c r="D144" s="123"/>
      <c r="E144" s="123"/>
      <c r="F144" s="123"/>
      <c r="G144" s="123"/>
      <c r="H144" s="123"/>
      <c r="I144" s="123"/>
      <c r="J144" s="54"/>
      <c r="K144" s="53"/>
      <c r="L144" s="136"/>
      <c r="M144" s="136"/>
      <c r="N144" s="54"/>
      <c r="O144" s="54"/>
      <c r="P144" s="54"/>
      <c r="Q144" s="54"/>
      <c r="R144" s="49"/>
      <c r="S144" s="56"/>
      <c r="T144" s="90"/>
      <c r="U144" s="49"/>
      <c r="V144" s="49"/>
      <c r="W144" s="90"/>
      <c r="X144" s="49"/>
      <c r="Y144" s="67"/>
      <c r="Z144" s="90"/>
      <c r="AA144" s="49"/>
    </row>
    <row r="145" spans="1:27" ht="18.75">
      <c r="A145" s="49"/>
      <c r="B145" s="49"/>
      <c r="C145" s="54"/>
      <c r="D145" s="123"/>
      <c r="E145" s="123"/>
      <c r="F145" s="123"/>
      <c r="G145" s="123"/>
      <c r="H145" s="123"/>
      <c r="I145" s="123"/>
      <c r="J145" s="54"/>
      <c r="K145" s="53"/>
      <c r="L145" s="136"/>
      <c r="M145" s="136"/>
      <c r="N145" s="54"/>
      <c r="O145" s="54"/>
      <c r="P145" s="54"/>
      <c r="Q145" s="54"/>
      <c r="R145" s="49"/>
      <c r="S145" s="56"/>
      <c r="T145" s="90"/>
      <c r="U145" s="49"/>
      <c r="V145" s="49"/>
      <c r="W145" s="90"/>
      <c r="X145" s="49"/>
      <c r="Y145" s="67"/>
      <c r="Z145" s="90"/>
      <c r="AA145" s="49"/>
    </row>
    <row r="146" spans="1:27" ht="18.75">
      <c r="A146" s="49"/>
      <c r="B146" s="49"/>
      <c r="C146" s="54"/>
      <c r="D146" s="123"/>
      <c r="E146" s="123"/>
      <c r="F146" s="123"/>
      <c r="G146" s="123"/>
      <c r="H146" s="123"/>
      <c r="I146" s="123"/>
      <c r="J146" s="54"/>
      <c r="K146" s="53"/>
      <c r="L146" s="136"/>
      <c r="M146" s="136"/>
      <c r="N146" s="54"/>
      <c r="O146" s="54"/>
      <c r="P146" s="54"/>
      <c r="Q146" s="54"/>
      <c r="R146" s="49"/>
      <c r="S146" s="56"/>
      <c r="T146" s="90"/>
      <c r="U146" s="49"/>
      <c r="V146" s="49"/>
      <c r="W146" s="90"/>
      <c r="X146" s="49"/>
      <c r="Y146" s="67"/>
      <c r="Z146" s="90"/>
      <c r="AA146" s="49"/>
    </row>
    <row r="147" spans="3:17" ht="18">
      <c r="C147" s="3"/>
      <c r="D147" s="3"/>
      <c r="J147" s="3"/>
      <c r="K147" s="11"/>
      <c r="L147" s="3"/>
      <c r="M147" s="3"/>
      <c r="N147" s="3"/>
      <c r="O147" s="3"/>
      <c r="P147" s="3"/>
      <c r="Q147" s="3"/>
    </row>
    <row r="148" spans="3:17" ht="18">
      <c r="C148" s="3"/>
      <c r="D148" s="3"/>
      <c r="J148" s="3"/>
      <c r="K148" s="11"/>
      <c r="L148" s="3"/>
      <c r="M148" s="3"/>
      <c r="N148" s="3"/>
      <c r="O148" s="3"/>
      <c r="P148" s="3"/>
      <c r="Q148" s="3"/>
    </row>
    <row r="149" spans="3:17" ht="18">
      <c r="C149" s="3"/>
      <c r="D149" s="3"/>
      <c r="J149" s="3"/>
      <c r="K149" s="11"/>
      <c r="L149" s="3"/>
      <c r="M149" s="3"/>
      <c r="N149" s="3"/>
      <c r="O149" s="3"/>
      <c r="P149" s="3"/>
      <c r="Q149" s="3"/>
    </row>
    <row r="150" spans="3:17" ht="18">
      <c r="C150" s="3"/>
      <c r="D150" s="3"/>
      <c r="J150" s="3"/>
      <c r="K150" s="11"/>
      <c r="L150" s="3"/>
      <c r="M150" s="3"/>
      <c r="N150" s="3"/>
      <c r="O150" s="3"/>
      <c r="P150" s="3"/>
      <c r="Q150" s="3"/>
    </row>
    <row r="151" spans="3:17" ht="18">
      <c r="C151" s="3"/>
      <c r="D151" s="3"/>
      <c r="J151" s="3"/>
      <c r="K151" s="11"/>
      <c r="L151" s="3"/>
      <c r="M151" s="3"/>
      <c r="N151" s="3"/>
      <c r="O151" s="3"/>
      <c r="P151" s="3"/>
      <c r="Q151" s="3"/>
    </row>
    <row r="152" spans="3:17" ht="18">
      <c r="C152" s="3"/>
      <c r="D152" s="3"/>
      <c r="J152" s="3"/>
      <c r="K152" s="11"/>
      <c r="L152" s="3"/>
      <c r="M152" s="3"/>
      <c r="N152" s="3"/>
      <c r="O152" s="3"/>
      <c r="P152" s="3"/>
      <c r="Q152" s="3"/>
    </row>
    <row r="153" spans="3:17" ht="18">
      <c r="C153" s="3"/>
      <c r="D153" s="3"/>
      <c r="J153" s="3"/>
      <c r="K153" s="11"/>
      <c r="L153" s="3"/>
      <c r="M153" s="3"/>
      <c r="N153" s="3"/>
      <c r="O153" s="3"/>
      <c r="P153" s="3"/>
      <c r="Q153" s="3"/>
    </row>
    <row r="154" spans="3:17" ht="18">
      <c r="C154" s="3"/>
      <c r="D154" s="3"/>
      <c r="J154" s="3"/>
      <c r="K154" s="11"/>
      <c r="L154" s="3"/>
      <c r="M154" s="3"/>
      <c r="N154" s="3"/>
      <c r="O154" s="3"/>
      <c r="P154" s="3"/>
      <c r="Q154" s="3"/>
    </row>
    <row r="155" spans="3:17" ht="18">
      <c r="C155" s="3"/>
      <c r="D155" s="3"/>
      <c r="J155" s="3"/>
      <c r="K155" s="11"/>
      <c r="L155" s="3"/>
      <c r="M155" s="3"/>
      <c r="N155" s="3"/>
      <c r="O155" s="3"/>
      <c r="P155" s="3"/>
      <c r="Q155" s="3"/>
    </row>
    <row r="156" spans="3:17" ht="18">
      <c r="C156" s="3"/>
      <c r="D156" s="3"/>
      <c r="J156" s="3"/>
      <c r="K156" s="11"/>
      <c r="L156" s="3"/>
      <c r="M156" s="3"/>
      <c r="N156" s="3"/>
      <c r="O156" s="3"/>
      <c r="P156" s="3"/>
      <c r="Q156" s="3"/>
    </row>
    <row r="157" spans="3:17" ht="18">
      <c r="C157" s="3"/>
      <c r="D157" s="3"/>
      <c r="J157" s="3"/>
      <c r="K157" s="11"/>
      <c r="L157" s="3"/>
      <c r="M157" s="3"/>
      <c r="N157" s="3"/>
      <c r="O157" s="3"/>
      <c r="P157" s="3"/>
      <c r="Q157" s="3"/>
    </row>
    <row r="158" spans="3:17" ht="18">
      <c r="C158" s="3"/>
      <c r="D158" s="3"/>
      <c r="J158" s="3"/>
      <c r="K158" s="11"/>
      <c r="L158" s="3"/>
      <c r="M158" s="3"/>
      <c r="N158" s="3"/>
      <c r="O158" s="3"/>
      <c r="P158" s="3"/>
      <c r="Q158" s="3"/>
    </row>
    <row r="159" spans="3:17" ht="18">
      <c r="C159" s="3"/>
      <c r="D159" s="3"/>
      <c r="J159" s="3"/>
      <c r="K159" s="11"/>
      <c r="L159" s="3"/>
      <c r="M159" s="3"/>
      <c r="N159" s="3"/>
      <c r="O159" s="3"/>
      <c r="P159" s="3"/>
      <c r="Q159" s="3"/>
    </row>
    <row r="160" spans="3:17" ht="18">
      <c r="C160" s="3"/>
      <c r="D160" s="3"/>
      <c r="J160" s="3"/>
      <c r="K160" s="11"/>
      <c r="L160" s="3"/>
      <c r="M160" s="3"/>
      <c r="N160" s="3"/>
      <c r="O160" s="3"/>
      <c r="P160" s="3"/>
      <c r="Q160" s="3"/>
    </row>
    <row r="161" spans="3:17" ht="18">
      <c r="C161" s="3"/>
      <c r="D161" s="3"/>
      <c r="J161" s="3"/>
      <c r="K161" s="11"/>
      <c r="L161" s="3"/>
      <c r="M161" s="3"/>
      <c r="N161" s="3"/>
      <c r="O161" s="3"/>
      <c r="P161" s="3"/>
      <c r="Q161" s="3"/>
    </row>
    <row r="162" spans="3:17" ht="18">
      <c r="C162" s="3"/>
      <c r="D162" s="3"/>
      <c r="J162" s="3"/>
      <c r="K162" s="11"/>
      <c r="L162" s="3"/>
      <c r="M162" s="3"/>
      <c r="N162" s="3"/>
      <c r="O162" s="3"/>
      <c r="P162" s="3"/>
      <c r="Q162" s="3"/>
    </row>
    <row r="163" spans="3:17" ht="18">
      <c r="C163" s="3"/>
      <c r="D163" s="3"/>
      <c r="J163" s="3"/>
      <c r="K163" s="11"/>
      <c r="L163" s="3"/>
      <c r="M163" s="3"/>
      <c r="N163" s="3"/>
      <c r="O163" s="3"/>
      <c r="P163" s="3"/>
      <c r="Q163" s="3"/>
    </row>
    <row r="164" spans="3:17" ht="18">
      <c r="C164" s="3"/>
      <c r="D164" s="3"/>
      <c r="J164" s="3"/>
      <c r="K164" s="11"/>
      <c r="L164" s="3"/>
      <c r="M164" s="3"/>
      <c r="N164" s="3"/>
      <c r="O164" s="3"/>
      <c r="P164" s="3"/>
      <c r="Q164" s="3"/>
    </row>
    <row r="165" spans="3:17" ht="18">
      <c r="C165" s="3"/>
      <c r="D165" s="3"/>
      <c r="J165" s="3"/>
      <c r="K165" s="11"/>
      <c r="L165" s="3"/>
      <c r="M165" s="3"/>
      <c r="N165" s="3"/>
      <c r="O165" s="3"/>
      <c r="P165" s="3"/>
      <c r="Q165" s="3"/>
    </row>
    <row r="166" spans="3:17" ht="18">
      <c r="C166" s="3"/>
      <c r="D166" s="3"/>
      <c r="J166" s="3"/>
      <c r="K166" s="11"/>
      <c r="L166" s="3"/>
      <c r="M166" s="3"/>
      <c r="N166" s="3"/>
      <c r="O166" s="3"/>
      <c r="P166" s="3"/>
      <c r="Q166" s="3"/>
    </row>
    <row r="167" spans="3:17" ht="18">
      <c r="C167" s="3"/>
      <c r="D167" s="3"/>
      <c r="J167" s="3"/>
      <c r="K167" s="11"/>
      <c r="L167" s="3"/>
      <c r="M167" s="3"/>
      <c r="N167" s="3"/>
      <c r="O167" s="3"/>
      <c r="P167" s="3"/>
      <c r="Q167" s="3"/>
    </row>
    <row r="168" spans="3:17" ht="18">
      <c r="C168" s="3"/>
      <c r="D168" s="3"/>
      <c r="J168" s="3"/>
      <c r="K168" s="11"/>
      <c r="L168" s="3"/>
      <c r="M168" s="3"/>
      <c r="N168" s="3"/>
      <c r="O168" s="3"/>
      <c r="P168" s="3"/>
      <c r="Q168" s="3"/>
    </row>
    <row r="169" spans="3:17" ht="18">
      <c r="C169" s="3"/>
      <c r="D169" s="3"/>
      <c r="J169" s="3"/>
      <c r="K169" s="11"/>
      <c r="L169" s="3"/>
      <c r="M169" s="3"/>
      <c r="N169" s="3"/>
      <c r="O169" s="3"/>
      <c r="P169" s="3"/>
      <c r="Q169" s="3"/>
    </row>
    <row r="170" spans="3:17" ht="18">
      <c r="C170" s="3"/>
      <c r="D170" s="3"/>
      <c r="J170" s="3"/>
      <c r="K170" s="11"/>
      <c r="L170" s="3"/>
      <c r="M170" s="3"/>
      <c r="N170" s="3"/>
      <c r="O170" s="3"/>
      <c r="P170" s="3"/>
      <c r="Q170" s="3"/>
    </row>
    <row r="171" spans="3:17" ht="18">
      <c r="C171" s="3"/>
      <c r="D171" s="3"/>
      <c r="J171" s="3"/>
      <c r="K171" s="11"/>
      <c r="L171" s="3"/>
      <c r="M171" s="3"/>
      <c r="N171" s="3"/>
      <c r="O171" s="3"/>
      <c r="P171" s="3"/>
      <c r="Q171" s="3"/>
    </row>
    <row r="172" spans="3:17" ht="18">
      <c r="C172" s="3"/>
      <c r="D172" s="3"/>
      <c r="J172" s="3"/>
      <c r="K172" s="11"/>
      <c r="L172" s="3"/>
      <c r="M172" s="3"/>
      <c r="N172" s="3"/>
      <c r="O172" s="3"/>
      <c r="P172" s="3"/>
      <c r="Q172" s="3"/>
    </row>
    <row r="173" spans="3:17" ht="18">
      <c r="C173" s="3"/>
      <c r="D173" s="3"/>
      <c r="J173" s="3"/>
      <c r="K173" s="11"/>
      <c r="L173" s="3"/>
      <c r="M173" s="3"/>
      <c r="N173" s="3"/>
      <c r="O173" s="3"/>
      <c r="P173" s="3"/>
      <c r="Q173" s="3"/>
    </row>
    <row r="174" spans="3:17" ht="18">
      <c r="C174" s="3"/>
      <c r="D174" s="3"/>
      <c r="J174" s="3"/>
      <c r="K174" s="11"/>
      <c r="L174" s="3"/>
      <c r="M174" s="3"/>
      <c r="N174" s="3"/>
      <c r="O174" s="3"/>
      <c r="P174" s="3"/>
      <c r="Q174" s="3"/>
    </row>
    <row r="175" spans="3:17" ht="18">
      <c r="C175" s="3"/>
      <c r="D175" s="3"/>
      <c r="J175" s="3"/>
      <c r="K175" s="11"/>
      <c r="L175" s="3"/>
      <c r="M175" s="3"/>
      <c r="N175" s="3"/>
      <c r="O175" s="3"/>
      <c r="P175" s="3"/>
      <c r="Q175" s="3"/>
    </row>
    <row r="176" spans="3:17" ht="18">
      <c r="C176" s="3"/>
      <c r="D176" s="3"/>
      <c r="J176" s="3"/>
      <c r="K176" s="11"/>
      <c r="L176" s="3"/>
      <c r="M176" s="3"/>
      <c r="N176" s="3"/>
      <c r="O176" s="3"/>
      <c r="P176" s="3"/>
      <c r="Q176" s="3"/>
    </row>
    <row r="177" spans="3:17" ht="18">
      <c r="C177" s="3"/>
      <c r="D177" s="3"/>
      <c r="J177" s="3"/>
      <c r="K177" s="11"/>
      <c r="L177" s="3"/>
      <c r="M177" s="3"/>
      <c r="N177" s="3"/>
      <c r="O177" s="3"/>
      <c r="P177" s="3"/>
      <c r="Q177" s="3"/>
    </row>
    <row r="178" spans="3:17" ht="18">
      <c r="C178" s="3"/>
      <c r="D178" s="3"/>
      <c r="J178" s="3"/>
      <c r="K178" s="11"/>
      <c r="L178" s="3"/>
      <c r="M178" s="3"/>
      <c r="N178" s="3"/>
      <c r="O178" s="3"/>
      <c r="P178" s="3"/>
      <c r="Q178" s="3"/>
    </row>
    <row r="179" spans="3:17" ht="18">
      <c r="C179" s="3"/>
      <c r="D179" s="3"/>
      <c r="J179" s="3"/>
      <c r="K179" s="11"/>
      <c r="L179" s="3"/>
      <c r="M179" s="3"/>
      <c r="N179" s="3"/>
      <c r="O179" s="3"/>
      <c r="P179" s="3"/>
      <c r="Q179" s="3"/>
    </row>
    <row r="180" spans="3:17" ht="18">
      <c r="C180" s="3"/>
      <c r="D180" s="3"/>
      <c r="J180" s="3"/>
      <c r="K180" s="11"/>
      <c r="L180" s="3"/>
      <c r="M180" s="3"/>
      <c r="N180" s="3"/>
      <c r="O180" s="3"/>
      <c r="P180" s="3"/>
      <c r="Q180" s="3"/>
    </row>
    <row r="181" spans="3:17" ht="18">
      <c r="C181" s="3"/>
      <c r="D181" s="3"/>
      <c r="J181" s="3"/>
      <c r="K181" s="11"/>
      <c r="L181" s="3"/>
      <c r="M181" s="3"/>
      <c r="N181" s="3"/>
      <c r="O181" s="3"/>
      <c r="P181" s="3"/>
      <c r="Q181" s="3"/>
    </row>
    <row r="182" spans="3:17" ht="18">
      <c r="C182" s="3"/>
      <c r="D182" s="3"/>
      <c r="J182" s="3"/>
      <c r="K182" s="11"/>
      <c r="L182" s="3"/>
      <c r="M182" s="3"/>
      <c r="N182" s="3"/>
      <c r="O182" s="3"/>
      <c r="P182" s="3"/>
      <c r="Q182" s="3"/>
    </row>
    <row r="183" spans="3:17" ht="18">
      <c r="C183" s="3"/>
      <c r="D183" s="3"/>
      <c r="J183" s="3"/>
      <c r="K183" s="11"/>
      <c r="L183" s="3"/>
      <c r="M183" s="3"/>
      <c r="N183" s="3"/>
      <c r="O183" s="3"/>
      <c r="P183" s="3"/>
      <c r="Q183" s="3"/>
    </row>
    <row r="184" spans="3:17" ht="18">
      <c r="C184" s="3"/>
      <c r="D184" s="3"/>
      <c r="J184" s="3"/>
      <c r="K184" s="11"/>
      <c r="L184" s="3"/>
      <c r="M184" s="3"/>
      <c r="N184" s="3"/>
      <c r="O184" s="3"/>
      <c r="P184" s="3"/>
      <c r="Q184" s="3"/>
    </row>
    <row r="185" spans="3:17" ht="18">
      <c r="C185" s="3"/>
      <c r="D185" s="3"/>
      <c r="J185" s="3"/>
      <c r="K185" s="11"/>
      <c r="L185" s="3"/>
      <c r="M185" s="3"/>
      <c r="N185" s="3"/>
      <c r="O185" s="3"/>
      <c r="P185" s="3"/>
      <c r="Q185" s="3"/>
    </row>
    <row r="186" spans="3:17" ht="18">
      <c r="C186" s="3"/>
      <c r="D186" s="3"/>
      <c r="J186" s="3"/>
      <c r="K186" s="11"/>
      <c r="L186" s="3"/>
      <c r="M186" s="3"/>
      <c r="N186" s="3"/>
      <c r="O186" s="3"/>
      <c r="P186" s="3"/>
      <c r="Q186" s="3"/>
    </row>
    <row r="187" spans="3:17" ht="18">
      <c r="C187" s="3"/>
      <c r="D187" s="3"/>
      <c r="J187" s="3"/>
      <c r="K187" s="11"/>
      <c r="L187" s="3"/>
      <c r="M187" s="3"/>
      <c r="N187" s="3"/>
      <c r="O187" s="3"/>
      <c r="P187" s="3"/>
      <c r="Q187" s="3"/>
    </row>
    <row r="188" spans="3:17" ht="18">
      <c r="C188" s="3"/>
      <c r="D188" s="3"/>
      <c r="J188" s="3"/>
      <c r="K188" s="11"/>
      <c r="L188" s="3"/>
      <c r="M188" s="3"/>
      <c r="N188" s="3"/>
      <c r="O188" s="3"/>
      <c r="P188" s="3"/>
      <c r="Q188" s="3"/>
    </row>
    <row r="189" spans="3:17" ht="18">
      <c r="C189" s="3"/>
      <c r="D189" s="3"/>
      <c r="J189" s="3"/>
      <c r="K189" s="11"/>
      <c r="L189" s="3"/>
      <c r="M189" s="3"/>
      <c r="N189" s="3"/>
      <c r="O189" s="3"/>
      <c r="P189" s="3"/>
      <c r="Q189" s="3"/>
    </row>
    <row r="190" spans="3:17" ht="18">
      <c r="C190" s="3"/>
      <c r="D190" s="3"/>
      <c r="J190" s="3"/>
      <c r="K190" s="11"/>
      <c r="L190" s="3"/>
      <c r="M190" s="3"/>
      <c r="N190" s="3"/>
      <c r="O190" s="3"/>
      <c r="P190" s="3"/>
      <c r="Q190" s="3"/>
    </row>
    <row r="191" spans="3:17" ht="18">
      <c r="C191" s="3"/>
      <c r="D191" s="3"/>
      <c r="J191" s="3"/>
      <c r="K191" s="11"/>
      <c r="L191" s="3"/>
      <c r="M191" s="3"/>
      <c r="N191" s="3"/>
      <c r="O191" s="3"/>
      <c r="P191" s="3"/>
      <c r="Q191" s="3"/>
    </row>
    <row r="192" spans="3:17" ht="18">
      <c r="C192" s="3"/>
      <c r="D192" s="3"/>
      <c r="J192" s="3"/>
      <c r="K192" s="11"/>
      <c r="L192" s="3"/>
      <c r="M192" s="3"/>
      <c r="N192" s="3"/>
      <c r="O192" s="3"/>
      <c r="P192" s="3"/>
      <c r="Q192" s="3"/>
    </row>
    <row r="193" spans="3:17" ht="18">
      <c r="C193" s="3"/>
      <c r="D193" s="3"/>
      <c r="J193" s="3"/>
      <c r="K193" s="11"/>
      <c r="L193" s="3"/>
      <c r="M193" s="3"/>
      <c r="N193" s="3"/>
      <c r="O193" s="3"/>
      <c r="P193" s="3"/>
      <c r="Q193" s="3"/>
    </row>
    <row r="194" spans="3:17" ht="18">
      <c r="C194" s="3"/>
      <c r="D194" s="3"/>
      <c r="J194" s="3"/>
      <c r="K194" s="11"/>
      <c r="L194" s="3"/>
      <c r="M194" s="3"/>
      <c r="N194" s="3"/>
      <c r="O194" s="3"/>
      <c r="P194" s="3"/>
      <c r="Q194" s="3"/>
    </row>
    <row r="195" spans="3:17" ht="18">
      <c r="C195" s="3"/>
      <c r="D195" s="3"/>
      <c r="J195" s="3"/>
      <c r="K195" s="11"/>
      <c r="L195" s="3"/>
      <c r="M195" s="3"/>
      <c r="N195" s="3"/>
      <c r="O195" s="3"/>
      <c r="P195" s="3"/>
      <c r="Q195" s="3"/>
    </row>
    <row r="196" spans="3:17" ht="18">
      <c r="C196" s="3"/>
      <c r="D196" s="3"/>
      <c r="J196" s="3"/>
      <c r="K196" s="11"/>
      <c r="L196" s="3"/>
      <c r="M196" s="3"/>
      <c r="N196" s="3"/>
      <c r="O196" s="3"/>
      <c r="P196" s="3"/>
      <c r="Q196" s="3"/>
    </row>
    <row r="197" spans="3:17" ht="18">
      <c r="C197" s="3"/>
      <c r="D197" s="3"/>
      <c r="J197" s="3"/>
      <c r="K197" s="11"/>
      <c r="L197" s="3"/>
      <c r="M197" s="3"/>
      <c r="N197" s="3"/>
      <c r="O197" s="3"/>
      <c r="P197" s="3"/>
      <c r="Q197" s="3"/>
    </row>
    <row r="198" spans="3:17" ht="18">
      <c r="C198" s="3"/>
      <c r="D198" s="3"/>
      <c r="J198" s="3"/>
      <c r="K198" s="11"/>
      <c r="L198" s="3"/>
      <c r="M198" s="3"/>
      <c r="N198" s="3"/>
      <c r="O198" s="3"/>
      <c r="P198" s="3"/>
      <c r="Q198" s="3"/>
    </row>
    <row r="199" spans="3:17" ht="18">
      <c r="C199" s="3"/>
      <c r="D199" s="3"/>
      <c r="J199" s="3"/>
      <c r="K199" s="11"/>
      <c r="L199" s="3"/>
      <c r="M199" s="3"/>
      <c r="N199" s="3"/>
      <c r="O199" s="3"/>
      <c r="P199" s="3"/>
      <c r="Q199" s="3"/>
    </row>
    <row r="200" spans="3:17" ht="18">
      <c r="C200" s="3"/>
      <c r="D200" s="3"/>
      <c r="J200" s="3"/>
      <c r="K200" s="11"/>
      <c r="L200" s="3"/>
      <c r="M200" s="3"/>
      <c r="N200" s="3"/>
      <c r="O200" s="3"/>
      <c r="P200" s="3"/>
      <c r="Q200" s="3"/>
    </row>
    <row r="201" spans="3:17" ht="18">
      <c r="C201" s="3"/>
      <c r="D201" s="3"/>
      <c r="J201" s="3"/>
      <c r="K201" s="11"/>
      <c r="L201" s="3"/>
      <c r="M201" s="3"/>
      <c r="N201" s="3"/>
      <c r="O201" s="3"/>
      <c r="P201" s="3"/>
      <c r="Q201" s="3"/>
    </row>
    <row r="202" spans="3:17" ht="18">
      <c r="C202" s="3"/>
      <c r="D202" s="3"/>
      <c r="J202" s="3"/>
      <c r="K202" s="11"/>
      <c r="L202" s="3"/>
      <c r="M202" s="3"/>
      <c r="N202" s="3"/>
      <c r="O202" s="3"/>
      <c r="P202" s="3"/>
      <c r="Q202" s="3"/>
    </row>
    <row r="203" spans="3:17" ht="18">
      <c r="C203" s="3"/>
      <c r="D203" s="3"/>
      <c r="J203" s="3"/>
      <c r="K203" s="11"/>
      <c r="L203" s="3"/>
      <c r="M203" s="3"/>
      <c r="N203" s="3"/>
      <c r="O203" s="3"/>
      <c r="P203" s="3"/>
      <c r="Q203" s="3"/>
    </row>
    <row r="204" spans="3:17" ht="18">
      <c r="C204" s="3"/>
      <c r="D204" s="3"/>
      <c r="J204" s="3"/>
      <c r="K204" s="11"/>
      <c r="L204" s="3"/>
      <c r="M204" s="3"/>
      <c r="N204" s="3"/>
      <c r="O204" s="3"/>
      <c r="P204" s="3"/>
      <c r="Q204" s="3"/>
    </row>
    <row r="205" spans="3:17" ht="18">
      <c r="C205" s="3"/>
      <c r="D205" s="3"/>
      <c r="J205" s="3"/>
      <c r="K205" s="11"/>
      <c r="L205" s="3"/>
      <c r="M205" s="3"/>
      <c r="N205" s="3"/>
      <c r="O205" s="3"/>
      <c r="P205" s="3"/>
      <c r="Q205" s="3"/>
    </row>
    <row r="206" spans="3:17" ht="18">
      <c r="C206" s="3"/>
      <c r="D206" s="3"/>
      <c r="J206" s="3"/>
      <c r="K206" s="11"/>
      <c r="L206" s="3"/>
      <c r="M206" s="3"/>
      <c r="N206" s="3"/>
      <c r="O206" s="3"/>
      <c r="P206" s="3"/>
      <c r="Q206" s="3"/>
    </row>
    <row r="207" spans="3:17" ht="18">
      <c r="C207" s="3"/>
      <c r="D207" s="3"/>
      <c r="J207" s="3"/>
      <c r="K207" s="11"/>
      <c r="L207" s="3"/>
      <c r="M207" s="3"/>
      <c r="N207" s="3"/>
      <c r="O207" s="3"/>
      <c r="P207" s="3"/>
      <c r="Q207" s="3"/>
    </row>
    <row r="208" spans="3:17" ht="18">
      <c r="C208" s="3"/>
      <c r="D208" s="3"/>
      <c r="J208" s="3"/>
      <c r="K208" s="11"/>
      <c r="L208" s="3"/>
      <c r="M208" s="3"/>
      <c r="N208" s="3"/>
      <c r="O208" s="3"/>
      <c r="P208" s="3"/>
      <c r="Q208" s="3"/>
    </row>
    <row r="209" spans="3:17" ht="18">
      <c r="C209" s="3"/>
      <c r="D209" s="3"/>
      <c r="J209" s="3"/>
      <c r="K209" s="11"/>
      <c r="L209" s="3"/>
      <c r="M209" s="3"/>
      <c r="N209" s="3"/>
      <c r="O209" s="3"/>
      <c r="P209" s="3"/>
      <c r="Q209" s="3"/>
    </row>
    <row r="210" spans="3:17" ht="18">
      <c r="C210" s="3"/>
      <c r="D210" s="3"/>
      <c r="J210" s="3"/>
      <c r="K210" s="11"/>
      <c r="L210" s="3"/>
      <c r="M210" s="3"/>
      <c r="N210" s="3"/>
      <c r="O210" s="3"/>
      <c r="P210" s="3"/>
      <c r="Q210" s="3"/>
    </row>
    <row r="211" spans="3:17" ht="18">
      <c r="C211" s="3"/>
      <c r="D211" s="3"/>
      <c r="J211" s="3"/>
      <c r="K211" s="11"/>
      <c r="L211" s="3"/>
      <c r="M211" s="3"/>
      <c r="N211" s="3"/>
      <c r="O211" s="3"/>
      <c r="P211" s="3"/>
      <c r="Q211" s="3"/>
    </row>
    <row r="212" spans="3:17" ht="18">
      <c r="C212" s="3"/>
      <c r="D212" s="3"/>
      <c r="J212" s="3"/>
      <c r="K212" s="11"/>
      <c r="L212" s="3"/>
      <c r="M212" s="3"/>
      <c r="N212" s="3"/>
      <c r="O212" s="3"/>
      <c r="P212" s="3"/>
      <c r="Q212" s="3"/>
    </row>
    <row r="213" spans="3:17" ht="18">
      <c r="C213" s="3"/>
      <c r="D213" s="3"/>
      <c r="J213" s="3"/>
      <c r="K213" s="11"/>
      <c r="L213" s="3"/>
      <c r="M213" s="3"/>
      <c r="N213" s="3"/>
      <c r="O213" s="3"/>
      <c r="P213" s="3"/>
      <c r="Q213" s="3"/>
    </row>
    <row r="214" spans="3:17" ht="18">
      <c r="C214" s="3"/>
      <c r="D214" s="3"/>
      <c r="J214" s="3"/>
      <c r="K214" s="11"/>
      <c r="L214" s="3"/>
      <c r="M214" s="3"/>
      <c r="N214" s="3"/>
      <c r="O214" s="3"/>
      <c r="P214" s="3"/>
      <c r="Q214" s="3"/>
    </row>
    <row r="215" spans="3:17" ht="18">
      <c r="C215" s="3"/>
      <c r="D215" s="3"/>
      <c r="J215" s="3"/>
      <c r="K215" s="11"/>
      <c r="L215" s="3"/>
      <c r="M215" s="3"/>
      <c r="N215" s="3"/>
      <c r="O215" s="3"/>
      <c r="P215" s="3"/>
      <c r="Q215" s="3"/>
    </row>
    <row r="216" spans="3:17" ht="18">
      <c r="C216" s="3"/>
      <c r="D216" s="3"/>
      <c r="J216" s="3"/>
      <c r="K216" s="11"/>
      <c r="L216" s="3"/>
      <c r="M216" s="3"/>
      <c r="N216" s="3"/>
      <c r="O216" s="3"/>
      <c r="P216" s="3"/>
      <c r="Q216" s="3"/>
    </row>
    <row r="217" spans="3:17" ht="18">
      <c r="C217" s="3"/>
      <c r="D217" s="3"/>
      <c r="J217" s="3"/>
      <c r="K217" s="11"/>
      <c r="L217" s="3"/>
      <c r="M217" s="3"/>
      <c r="N217" s="3"/>
      <c r="O217" s="3"/>
      <c r="P217" s="3"/>
      <c r="Q217" s="3"/>
    </row>
    <row r="218" spans="3:17" ht="18">
      <c r="C218" s="3"/>
      <c r="D218" s="3"/>
      <c r="J218" s="3"/>
      <c r="K218" s="11"/>
      <c r="L218" s="3"/>
      <c r="M218" s="3"/>
      <c r="N218" s="3"/>
      <c r="O218" s="3"/>
      <c r="P218" s="3"/>
      <c r="Q218" s="3"/>
    </row>
    <row r="219" spans="3:17" ht="18">
      <c r="C219" s="3"/>
      <c r="D219" s="3"/>
      <c r="J219" s="3"/>
      <c r="K219" s="11"/>
      <c r="L219" s="3"/>
      <c r="M219" s="3"/>
      <c r="N219" s="3"/>
      <c r="O219" s="3"/>
      <c r="P219" s="3"/>
      <c r="Q219" s="3"/>
    </row>
    <row r="220" spans="3:17" ht="18">
      <c r="C220" s="3"/>
      <c r="D220" s="3"/>
      <c r="J220" s="3"/>
      <c r="K220" s="11"/>
      <c r="L220" s="3"/>
      <c r="M220" s="3"/>
      <c r="N220" s="3"/>
      <c r="O220" s="3"/>
      <c r="P220" s="3"/>
      <c r="Q220" s="3"/>
    </row>
    <row r="221" spans="3:17" ht="18">
      <c r="C221" s="3"/>
      <c r="D221" s="3"/>
      <c r="J221" s="3"/>
      <c r="K221" s="11"/>
      <c r="L221" s="3"/>
      <c r="M221" s="3"/>
      <c r="N221" s="3"/>
      <c r="O221" s="3"/>
      <c r="P221" s="3"/>
      <c r="Q221" s="3"/>
    </row>
    <row r="222" spans="3:17" ht="18">
      <c r="C222" s="3"/>
      <c r="D222" s="3"/>
      <c r="J222" s="3"/>
      <c r="K222" s="11"/>
      <c r="L222" s="3"/>
      <c r="M222" s="3"/>
      <c r="N222" s="3"/>
      <c r="O222" s="3"/>
      <c r="P222" s="3"/>
      <c r="Q222" s="3"/>
    </row>
    <row r="223" spans="3:17" ht="18">
      <c r="C223" s="3"/>
      <c r="D223" s="3"/>
      <c r="J223" s="3"/>
      <c r="K223" s="11"/>
      <c r="L223" s="3"/>
      <c r="M223" s="3"/>
      <c r="N223" s="3"/>
      <c r="O223" s="3"/>
      <c r="P223" s="3"/>
      <c r="Q223" s="3"/>
    </row>
    <row r="224" spans="3:17" ht="18">
      <c r="C224" s="3"/>
      <c r="D224" s="3"/>
      <c r="J224" s="3"/>
      <c r="K224" s="11"/>
      <c r="L224" s="3"/>
      <c r="M224" s="3"/>
      <c r="N224" s="3"/>
      <c r="O224" s="3"/>
      <c r="P224" s="3"/>
      <c r="Q224" s="3"/>
    </row>
    <row r="225" spans="3:17" ht="18">
      <c r="C225" s="3"/>
      <c r="D225" s="3"/>
      <c r="J225" s="3"/>
      <c r="K225" s="11"/>
      <c r="L225" s="3"/>
      <c r="M225" s="3"/>
      <c r="N225" s="3"/>
      <c r="O225" s="3"/>
      <c r="P225" s="3"/>
      <c r="Q225" s="3"/>
    </row>
    <row r="226" spans="3:17" ht="18">
      <c r="C226" s="3"/>
      <c r="D226" s="3"/>
      <c r="J226" s="3"/>
      <c r="K226" s="11"/>
      <c r="L226" s="3"/>
      <c r="M226" s="3"/>
      <c r="N226" s="3"/>
      <c r="O226" s="3"/>
      <c r="P226" s="3"/>
      <c r="Q226" s="3"/>
    </row>
    <row r="227" spans="3:17" ht="18">
      <c r="C227" s="3"/>
      <c r="D227" s="3"/>
      <c r="J227" s="3"/>
      <c r="K227" s="11"/>
      <c r="L227" s="3"/>
      <c r="M227" s="3"/>
      <c r="N227" s="3"/>
      <c r="O227" s="3"/>
      <c r="P227" s="3"/>
      <c r="Q227" s="3"/>
    </row>
    <row r="228" spans="3:17" ht="18">
      <c r="C228" s="3"/>
      <c r="D228" s="3"/>
      <c r="J228" s="3"/>
      <c r="K228" s="11"/>
      <c r="L228" s="3"/>
      <c r="M228" s="3"/>
      <c r="N228" s="3"/>
      <c r="O228" s="3"/>
      <c r="P228" s="3"/>
      <c r="Q228" s="3"/>
    </row>
    <row r="229" spans="3:17" ht="18">
      <c r="C229" s="3"/>
      <c r="D229" s="3"/>
      <c r="J229" s="3"/>
      <c r="K229" s="11"/>
      <c r="L229" s="3"/>
      <c r="M229" s="3"/>
      <c r="N229" s="3"/>
      <c r="O229" s="3"/>
      <c r="P229" s="3"/>
      <c r="Q229" s="3"/>
    </row>
    <row r="230" spans="3:17" ht="18">
      <c r="C230" s="3"/>
      <c r="D230" s="3"/>
      <c r="J230" s="3"/>
      <c r="K230" s="11"/>
      <c r="L230" s="3"/>
      <c r="M230" s="3"/>
      <c r="N230" s="3"/>
      <c r="O230" s="3"/>
      <c r="P230" s="3"/>
      <c r="Q230" s="3"/>
    </row>
    <row r="231" spans="3:17" ht="18">
      <c r="C231" s="3"/>
      <c r="D231" s="3"/>
      <c r="J231" s="3"/>
      <c r="K231" s="11"/>
      <c r="L231" s="3"/>
      <c r="M231" s="3"/>
      <c r="N231" s="3"/>
      <c r="O231" s="3"/>
      <c r="P231" s="3"/>
      <c r="Q231" s="3"/>
    </row>
    <row r="232" spans="3:17" ht="18">
      <c r="C232" s="3"/>
      <c r="D232" s="3"/>
      <c r="J232" s="3"/>
      <c r="K232" s="11"/>
      <c r="L232" s="3"/>
      <c r="M232" s="3"/>
      <c r="N232" s="3"/>
      <c r="O232" s="3"/>
      <c r="P232" s="3"/>
      <c r="Q232" s="3"/>
    </row>
    <row r="233" spans="3:17" ht="18">
      <c r="C233" s="3"/>
      <c r="D233" s="3"/>
      <c r="J233" s="3"/>
      <c r="K233" s="11"/>
      <c r="L233" s="3"/>
      <c r="M233" s="3"/>
      <c r="N233" s="3"/>
      <c r="O233" s="3"/>
      <c r="P233" s="3"/>
      <c r="Q233" s="3"/>
    </row>
    <row r="234" spans="3:17" ht="18">
      <c r="C234" s="3"/>
      <c r="D234" s="3"/>
      <c r="J234" s="3"/>
      <c r="K234" s="11"/>
      <c r="L234" s="3"/>
      <c r="M234" s="3"/>
      <c r="N234" s="3"/>
      <c r="O234" s="3"/>
      <c r="P234" s="3"/>
      <c r="Q234" s="3"/>
    </row>
    <row r="235" spans="3:17" ht="18">
      <c r="C235" s="3"/>
      <c r="D235" s="3"/>
      <c r="J235" s="3"/>
      <c r="K235" s="11"/>
      <c r="L235" s="3"/>
      <c r="M235" s="3"/>
      <c r="N235" s="3"/>
      <c r="O235" s="3"/>
      <c r="P235" s="3"/>
      <c r="Q235" s="3"/>
    </row>
    <row r="236" spans="3:17" ht="18">
      <c r="C236" s="3"/>
      <c r="D236" s="3"/>
      <c r="J236" s="3"/>
      <c r="K236" s="11"/>
      <c r="L236" s="3"/>
      <c r="M236" s="3"/>
      <c r="N236" s="3"/>
      <c r="O236" s="3"/>
      <c r="P236" s="3"/>
      <c r="Q236" s="3"/>
    </row>
    <row r="237" spans="3:17" ht="18">
      <c r="C237" s="3"/>
      <c r="D237" s="3"/>
      <c r="J237" s="3"/>
      <c r="K237" s="11"/>
      <c r="L237" s="3"/>
      <c r="M237" s="3"/>
      <c r="N237" s="3"/>
      <c r="O237" s="3"/>
      <c r="P237" s="3"/>
      <c r="Q237" s="3"/>
    </row>
    <row r="238" spans="3:17" ht="18">
      <c r="C238" s="3"/>
      <c r="D238" s="3"/>
      <c r="J238" s="3"/>
      <c r="K238" s="11"/>
      <c r="L238" s="3"/>
      <c r="M238" s="3"/>
      <c r="N238" s="3"/>
      <c r="O238" s="3"/>
      <c r="P238" s="3"/>
      <c r="Q238" s="3"/>
    </row>
    <row r="239" spans="3:17" ht="18">
      <c r="C239" s="3"/>
      <c r="D239" s="3"/>
      <c r="J239" s="3"/>
      <c r="K239" s="11"/>
      <c r="L239" s="3"/>
      <c r="M239" s="3"/>
      <c r="N239" s="3"/>
      <c r="O239" s="3"/>
      <c r="P239" s="3"/>
      <c r="Q239" s="3"/>
    </row>
    <row r="240" spans="3:17" ht="18">
      <c r="C240" s="3"/>
      <c r="D240" s="3"/>
      <c r="J240" s="3"/>
      <c r="K240" s="11"/>
      <c r="L240" s="3"/>
      <c r="M240" s="3"/>
      <c r="N240" s="3"/>
      <c r="O240" s="3"/>
      <c r="P240" s="3"/>
      <c r="Q240" s="3"/>
    </row>
    <row r="241" spans="3:17" ht="18">
      <c r="C241" s="3"/>
      <c r="D241" s="3"/>
      <c r="J241" s="3"/>
      <c r="K241" s="11"/>
      <c r="L241" s="3"/>
      <c r="M241" s="3"/>
      <c r="N241" s="3"/>
      <c r="O241" s="3"/>
      <c r="P241" s="3"/>
      <c r="Q241" s="3"/>
    </row>
    <row r="242" spans="3:17" ht="18">
      <c r="C242" s="3"/>
      <c r="D242" s="3"/>
      <c r="J242" s="3"/>
      <c r="K242" s="11"/>
      <c r="L242" s="3"/>
      <c r="M242" s="3"/>
      <c r="N242" s="3"/>
      <c r="O242" s="3"/>
      <c r="P242" s="3"/>
      <c r="Q242" s="3"/>
    </row>
    <row r="243" spans="3:17" ht="18">
      <c r="C243" s="3"/>
      <c r="D243" s="3"/>
      <c r="J243" s="3"/>
      <c r="K243" s="11"/>
      <c r="L243" s="3"/>
      <c r="M243" s="3"/>
      <c r="N243" s="3"/>
      <c r="O243" s="3"/>
      <c r="P243" s="3"/>
      <c r="Q243" s="3"/>
    </row>
    <row r="244" spans="3:17" ht="18">
      <c r="C244" s="3"/>
      <c r="D244" s="3"/>
      <c r="J244" s="3"/>
      <c r="K244" s="11"/>
      <c r="L244" s="3"/>
      <c r="M244" s="3"/>
      <c r="N244" s="3"/>
      <c r="O244" s="3"/>
      <c r="P244" s="3"/>
      <c r="Q244" s="3"/>
    </row>
    <row r="245" spans="3:17" ht="18">
      <c r="C245" s="3"/>
      <c r="D245" s="3"/>
      <c r="J245" s="3"/>
      <c r="K245" s="11"/>
      <c r="L245" s="3"/>
      <c r="M245" s="3"/>
      <c r="N245" s="3"/>
      <c r="O245" s="3"/>
      <c r="P245" s="3"/>
      <c r="Q245" s="3"/>
    </row>
    <row r="246" spans="3:17" ht="18">
      <c r="C246" s="3"/>
      <c r="D246" s="3"/>
      <c r="J246" s="3"/>
      <c r="K246" s="11"/>
      <c r="L246" s="3"/>
      <c r="M246" s="3"/>
      <c r="N246" s="3"/>
      <c r="O246" s="3"/>
      <c r="P246" s="3"/>
      <c r="Q246" s="3"/>
    </row>
    <row r="247" spans="3:17" ht="18">
      <c r="C247" s="3"/>
      <c r="D247" s="3"/>
      <c r="J247" s="3"/>
      <c r="K247" s="11"/>
      <c r="L247" s="3"/>
      <c r="M247" s="3"/>
      <c r="N247" s="3"/>
      <c r="O247" s="3"/>
      <c r="P247" s="3"/>
      <c r="Q247" s="3"/>
    </row>
    <row r="248" spans="3:17" ht="18">
      <c r="C248" s="3"/>
      <c r="D248" s="3"/>
      <c r="J248" s="3"/>
      <c r="K248" s="11"/>
      <c r="L248" s="3"/>
      <c r="M248" s="3"/>
      <c r="N248" s="3"/>
      <c r="O248" s="3"/>
      <c r="P248" s="3"/>
      <c r="Q248" s="3"/>
    </row>
    <row r="249" spans="3:17" ht="18">
      <c r="C249" s="3"/>
      <c r="D249" s="3"/>
      <c r="J249" s="3"/>
      <c r="K249" s="11"/>
      <c r="L249" s="3"/>
      <c r="M249" s="3"/>
      <c r="N249" s="3"/>
      <c r="O249" s="3"/>
      <c r="P249" s="3"/>
      <c r="Q249" s="3"/>
    </row>
    <row r="250" spans="3:17" ht="18">
      <c r="C250" s="3"/>
      <c r="D250" s="3"/>
      <c r="J250" s="3"/>
      <c r="K250" s="11"/>
      <c r="L250" s="3"/>
      <c r="M250" s="3"/>
      <c r="N250" s="3"/>
      <c r="O250" s="3"/>
      <c r="P250" s="3"/>
      <c r="Q250" s="3"/>
    </row>
    <row r="251" spans="3:17" ht="18">
      <c r="C251" s="3"/>
      <c r="D251" s="3"/>
      <c r="J251" s="3"/>
      <c r="K251" s="11"/>
      <c r="L251" s="3"/>
      <c r="M251" s="3"/>
      <c r="N251" s="3"/>
      <c r="O251" s="3"/>
      <c r="P251" s="3"/>
      <c r="Q251" s="3"/>
    </row>
    <row r="252" spans="3:17" ht="18">
      <c r="C252" s="3"/>
      <c r="D252" s="3"/>
      <c r="J252" s="3"/>
      <c r="K252" s="11"/>
      <c r="L252" s="3"/>
      <c r="M252" s="3"/>
      <c r="N252" s="3"/>
      <c r="O252" s="3"/>
      <c r="P252" s="3"/>
      <c r="Q252" s="3"/>
    </row>
    <row r="253" spans="3:17" ht="18">
      <c r="C253" s="3"/>
      <c r="D253" s="3"/>
      <c r="J253" s="3"/>
      <c r="K253" s="11"/>
      <c r="L253" s="3"/>
      <c r="M253" s="3"/>
      <c r="N253" s="3"/>
      <c r="O253" s="3"/>
      <c r="P253" s="3"/>
      <c r="Q253" s="3"/>
    </row>
    <row r="254" spans="3:17" ht="18">
      <c r="C254" s="3"/>
      <c r="D254" s="3"/>
      <c r="J254" s="3"/>
      <c r="K254" s="11"/>
      <c r="L254" s="3"/>
      <c r="M254" s="3"/>
      <c r="N254" s="3"/>
      <c r="O254" s="3"/>
      <c r="P254" s="3"/>
      <c r="Q254" s="3"/>
    </row>
    <row r="255" spans="3:17" ht="18">
      <c r="C255" s="3"/>
      <c r="D255" s="3"/>
      <c r="J255" s="3"/>
      <c r="K255" s="11"/>
      <c r="L255" s="3"/>
      <c r="M255" s="3"/>
      <c r="N255" s="3"/>
      <c r="O255" s="3"/>
      <c r="P255" s="3"/>
      <c r="Q255" s="3"/>
    </row>
    <row r="256" spans="3:17" ht="18">
      <c r="C256" s="3"/>
      <c r="D256" s="3"/>
      <c r="J256" s="3"/>
      <c r="K256" s="11"/>
      <c r="L256" s="3"/>
      <c r="M256" s="3"/>
      <c r="N256" s="3"/>
      <c r="O256" s="3"/>
      <c r="P256" s="3"/>
      <c r="Q256" s="3"/>
    </row>
    <row r="257" spans="3:17" ht="18">
      <c r="C257" s="3"/>
      <c r="D257" s="3"/>
      <c r="J257" s="3"/>
      <c r="K257" s="11"/>
      <c r="L257" s="3"/>
      <c r="M257" s="3"/>
      <c r="N257" s="3"/>
      <c r="O257" s="3"/>
      <c r="P257" s="3"/>
      <c r="Q257" s="3"/>
    </row>
    <row r="258" spans="3:17" ht="18">
      <c r="C258" s="3"/>
      <c r="D258" s="3"/>
      <c r="J258" s="3"/>
      <c r="K258" s="11"/>
      <c r="L258" s="3"/>
      <c r="M258" s="3"/>
      <c r="N258" s="3"/>
      <c r="O258" s="3"/>
      <c r="P258" s="3"/>
      <c r="Q258" s="3"/>
    </row>
    <row r="259" spans="3:17" ht="18">
      <c r="C259" s="3"/>
      <c r="D259" s="3"/>
      <c r="J259" s="3"/>
      <c r="K259" s="11"/>
      <c r="L259" s="3"/>
      <c r="M259" s="3"/>
      <c r="N259" s="3"/>
      <c r="O259" s="3"/>
      <c r="P259" s="3"/>
      <c r="Q259" s="3"/>
    </row>
    <row r="260" spans="3:17" ht="18">
      <c r="C260" s="3"/>
      <c r="D260" s="3"/>
      <c r="J260" s="3"/>
      <c r="K260" s="11"/>
      <c r="L260" s="3"/>
      <c r="M260" s="3"/>
      <c r="N260" s="3"/>
      <c r="O260" s="3"/>
      <c r="P260" s="3"/>
      <c r="Q260" s="3"/>
    </row>
    <row r="261" spans="3:17" ht="18">
      <c r="C261" s="3"/>
      <c r="D261" s="3"/>
      <c r="J261" s="3"/>
      <c r="K261" s="11"/>
      <c r="L261" s="3"/>
      <c r="M261" s="3"/>
      <c r="N261" s="3"/>
      <c r="O261" s="3"/>
      <c r="P261" s="3"/>
      <c r="Q261" s="3"/>
    </row>
    <row r="262" spans="3:17" ht="18">
      <c r="C262" s="3"/>
      <c r="D262" s="3"/>
      <c r="J262" s="3"/>
      <c r="K262" s="11"/>
      <c r="L262" s="3"/>
      <c r="M262" s="3"/>
      <c r="N262" s="3"/>
      <c r="O262" s="3"/>
      <c r="P262" s="3"/>
      <c r="Q262" s="3"/>
    </row>
    <row r="263" spans="3:17" ht="18">
      <c r="C263" s="3"/>
      <c r="D263" s="3"/>
      <c r="J263" s="3"/>
      <c r="K263" s="11"/>
      <c r="L263" s="3"/>
      <c r="M263" s="3"/>
      <c r="N263" s="3"/>
      <c r="O263" s="3"/>
      <c r="P263" s="3"/>
      <c r="Q263" s="3"/>
    </row>
    <row r="264" spans="3:17" ht="18">
      <c r="C264" s="3"/>
      <c r="D264" s="3"/>
      <c r="J264" s="3"/>
      <c r="K264" s="11"/>
      <c r="L264" s="3"/>
      <c r="M264" s="3"/>
      <c r="N264" s="3"/>
      <c r="O264" s="3"/>
      <c r="P264" s="3"/>
      <c r="Q264" s="3"/>
    </row>
    <row r="265" spans="3:17" ht="18">
      <c r="C265" s="3"/>
      <c r="D265" s="3"/>
      <c r="J265" s="3"/>
      <c r="K265" s="11"/>
      <c r="L265" s="3"/>
      <c r="M265" s="3"/>
      <c r="N265" s="3"/>
      <c r="O265" s="3"/>
      <c r="P265" s="3"/>
      <c r="Q265" s="3"/>
    </row>
    <row r="266" spans="3:17" ht="18">
      <c r="C266" s="3"/>
      <c r="D266" s="3"/>
      <c r="J266" s="3"/>
      <c r="K266" s="11"/>
      <c r="L266" s="3"/>
      <c r="M266" s="3"/>
      <c r="N266" s="3"/>
      <c r="O266" s="3"/>
      <c r="P266" s="3"/>
      <c r="Q266" s="3"/>
    </row>
    <row r="267" spans="3:17" ht="18">
      <c r="C267" s="3"/>
      <c r="D267" s="3"/>
      <c r="J267" s="3"/>
      <c r="K267" s="11"/>
      <c r="L267" s="3"/>
      <c r="M267" s="3"/>
      <c r="N267" s="3"/>
      <c r="O267" s="3"/>
      <c r="P267" s="3"/>
      <c r="Q267" s="3"/>
    </row>
    <row r="268" spans="3:17" ht="18">
      <c r="C268" s="3"/>
      <c r="D268" s="3"/>
      <c r="J268" s="3"/>
      <c r="K268" s="11"/>
      <c r="L268" s="3"/>
      <c r="M268" s="3"/>
      <c r="N268" s="3"/>
      <c r="O268" s="3"/>
      <c r="P268" s="3"/>
      <c r="Q268" s="3"/>
    </row>
    <row r="269" spans="3:17" ht="18">
      <c r="C269" s="3"/>
      <c r="D269" s="3"/>
      <c r="J269" s="3"/>
      <c r="K269" s="11"/>
      <c r="L269" s="3"/>
      <c r="M269" s="3"/>
      <c r="N269" s="3"/>
      <c r="O269" s="3"/>
      <c r="P269" s="3"/>
      <c r="Q269" s="3"/>
    </row>
    <row r="270" spans="3:17" ht="18">
      <c r="C270" s="3"/>
      <c r="D270" s="3"/>
      <c r="J270" s="3"/>
      <c r="K270" s="11"/>
      <c r="L270" s="3"/>
      <c r="M270" s="3"/>
      <c r="N270" s="3"/>
      <c r="O270" s="3"/>
      <c r="P270" s="3"/>
      <c r="Q270" s="3"/>
    </row>
    <row r="271" spans="3:17" ht="18">
      <c r="C271" s="3"/>
      <c r="D271" s="3"/>
      <c r="J271" s="3"/>
      <c r="K271" s="11"/>
      <c r="L271" s="3"/>
      <c r="M271" s="3"/>
      <c r="N271" s="3"/>
      <c r="O271" s="3"/>
      <c r="P271" s="3"/>
      <c r="Q271" s="3"/>
    </row>
    <row r="272" spans="3:17" ht="18">
      <c r="C272" s="3"/>
      <c r="D272" s="3"/>
      <c r="J272" s="3"/>
      <c r="K272" s="11"/>
      <c r="L272" s="3"/>
      <c r="M272" s="3"/>
      <c r="N272" s="3"/>
      <c r="O272" s="3"/>
      <c r="P272" s="3"/>
      <c r="Q272" s="3"/>
    </row>
    <row r="273" spans="3:17" ht="18">
      <c r="C273" s="3"/>
      <c r="D273" s="3"/>
      <c r="J273" s="3"/>
      <c r="K273" s="11"/>
      <c r="L273" s="3"/>
      <c r="M273" s="3"/>
      <c r="N273" s="3"/>
      <c r="O273" s="3"/>
      <c r="P273" s="3"/>
      <c r="Q273" s="3"/>
    </row>
    <row r="274" spans="3:17" ht="18">
      <c r="C274" s="3"/>
      <c r="D274" s="3"/>
      <c r="J274" s="3"/>
      <c r="K274" s="11"/>
      <c r="L274" s="3"/>
      <c r="M274" s="3"/>
      <c r="N274" s="3"/>
      <c r="O274" s="3"/>
      <c r="P274" s="3"/>
      <c r="Q274" s="3"/>
    </row>
    <row r="275" spans="3:17" ht="18">
      <c r="C275" s="3"/>
      <c r="D275" s="3"/>
      <c r="J275" s="3"/>
      <c r="K275" s="11"/>
      <c r="L275" s="3"/>
      <c r="M275" s="3"/>
      <c r="N275" s="3"/>
      <c r="O275" s="3"/>
      <c r="P275" s="3"/>
      <c r="Q275" s="3"/>
    </row>
    <row r="276" spans="3:17" ht="18">
      <c r="C276" s="3"/>
      <c r="D276" s="3"/>
      <c r="J276" s="3"/>
      <c r="K276" s="11"/>
      <c r="L276" s="3"/>
      <c r="M276" s="3"/>
      <c r="N276" s="3"/>
      <c r="O276" s="3"/>
      <c r="P276" s="3"/>
      <c r="Q276" s="3"/>
    </row>
    <row r="277" spans="3:17" ht="18">
      <c r="C277" s="3"/>
      <c r="D277" s="3"/>
      <c r="J277" s="3"/>
      <c r="K277" s="11"/>
      <c r="L277" s="3"/>
      <c r="M277" s="3"/>
      <c r="N277" s="3"/>
      <c r="O277" s="3"/>
      <c r="P277" s="3"/>
      <c r="Q277" s="3"/>
    </row>
    <row r="278" spans="3:17" ht="18">
      <c r="C278" s="3"/>
      <c r="D278" s="3"/>
      <c r="J278" s="3"/>
      <c r="K278" s="11"/>
      <c r="L278" s="3"/>
      <c r="M278" s="3"/>
      <c r="N278" s="3"/>
      <c r="O278" s="3"/>
      <c r="P278" s="3"/>
      <c r="Q278" s="3"/>
    </row>
    <row r="279" spans="3:17" ht="18">
      <c r="C279" s="3"/>
      <c r="D279" s="3"/>
      <c r="J279" s="3"/>
      <c r="K279" s="11"/>
      <c r="L279" s="3"/>
      <c r="M279" s="3"/>
      <c r="N279" s="3"/>
      <c r="O279" s="3"/>
      <c r="P279" s="3"/>
      <c r="Q279" s="3"/>
    </row>
    <row r="280" spans="3:17" ht="18">
      <c r="C280" s="3"/>
      <c r="D280" s="3"/>
      <c r="J280" s="3"/>
      <c r="K280" s="11"/>
      <c r="L280" s="3"/>
      <c r="M280" s="3"/>
      <c r="N280" s="3"/>
      <c r="O280" s="3"/>
      <c r="P280" s="3"/>
      <c r="Q280" s="3"/>
    </row>
    <row r="281" spans="3:17" ht="18">
      <c r="C281" s="3"/>
      <c r="D281" s="3"/>
      <c r="J281" s="3"/>
      <c r="K281" s="11"/>
      <c r="L281" s="3"/>
      <c r="M281" s="3"/>
      <c r="N281" s="3"/>
      <c r="O281" s="3"/>
      <c r="P281" s="3"/>
      <c r="Q281" s="3"/>
    </row>
    <row r="282" spans="3:17" ht="18">
      <c r="C282" s="3"/>
      <c r="D282" s="3"/>
      <c r="J282" s="3"/>
      <c r="K282" s="11"/>
      <c r="L282" s="3"/>
      <c r="M282" s="3"/>
      <c r="N282" s="3"/>
      <c r="O282" s="3"/>
      <c r="P282" s="3"/>
      <c r="Q282" s="3"/>
    </row>
    <row r="283" spans="3:17" ht="18">
      <c r="C283" s="3"/>
      <c r="D283" s="3"/>
      <c r="J283" s="3"/>
      <c r="K283" s="11"/>
      <c r="L283" s="3"/>
      <c r="M283" s="3"/>
      <c r="N283" s="3"/>
      <c r="O283" s="3"/>
      <c r="P283" s="3"/>
      <c r="Q283" s="3"/>
    </row>
    <row r="284" spans="3:17" ht="18">
      <c r="C284" s="3"/>
      <c r="D284" s="3"/>
      <c r="J284" s="3"/>
      <c r="K284" s="11"/>
      <c r="L284" s="3"/>
      <c r="M284" s="3"/>
      <c r="N284" s="3"/>
      <c r="O284" s="3"/>
      <c r="P284" s="3"/>
      <c r="Q284" s="3"/>
    </row>
    <row r="285" spans="3:17" ht="18">
      <c r="C285" s="3"/>
      <c r="D285" s="3"/>
      <c r="J285" s="3"/>
      <c r="K285" s="11"/>
      <c r="L285" s="3"/>
      <c r="M285" s="3"/>
      <c r="N285" s="3"/>
      <c r="O285" s="3"/>
      <c r="P285" s="3"/>
      <c r="Q285" s="3"/>
    </row>
    <row r="286" spans="3:17" ht="18">
      <c r="C286" s="3"/>
      <c r="D286" s="3"/>
      <c r="J286" s="3"/>
      <c r="K286" s="11"/>
      <c r="L286" s="3"/>
      <c r="M286" s="3"/>
      <c r="N286" s="3"/>
      <c r="O286" s="3"/>
      <c r="P286" s="3"/>
      <c r="Q286" s="3"/>
    </row>
    <row r="287" spans="3:17" ht="18">
      <c r="C287" s="3"/>
      <c r="D287" s="3"/>
      <c r="J287" s="3"/>
      <c r="K287" s="11"/>
      <c r="L287" s="3"/>
      <c r="M287" s="3"/>
      <c r="N287" s="3"/>
      <c r="O287" s="3"/>
      <c r="P287" s="3"/>
      <c r="Q287" s="3"/>
    </row>
    <row r="288" spans="3:17" ht="18">
      <c r="C288" s="3"/>
      <c r="D288" s="3"/>
      <c r="J288" s="3"/>
      <c r="K288" s="11"/>
      <c r="L288" s="3"/>
      <c r="M288" s="3"/>
      <c r="N288" s="3"/>
      <c r="O288" s="3"/>
      <c r="P288" s="3"/>
      <c r="Q288" s="3"/>
    </row>
    <row r="289" spans="3:17" ht="18">
      <c r="C289" s="3"/>
      <c r="D289" s="3"/>
      <c r="J289" s="3"/>
      <c r="K289" s="11"/>
      <c r="L289" s="3"/>
      <c r="M289" s="3"/>
      <c r="N289" s="3"/>
      <c r="O289" s="3"/>
      <c r="P289" s="3"/>
      <c r="Q289" s="3"/>
    </row>
    <row r="290" spans="3:17" ht="18">
      <c r="C290" s="3"/>
      <c r="D290" s="3"/>
      <c r="J290" s="3"/>
      <c r="K290" s="11"/>
      <c r="L290" s="3"/>
      <c r="M290" s="3"/>
      <c r="N290" s="3"/>
      <c r="O290" s="3"/>
      <c r="P290" s="3"/>
      <c r="Q290" s="3"/>
    </row>
    <row r="291" spans="3:17" ht="18">
      <c r="C291" s="3"/>
      <c r="D291" s="3"/>
      <c r="J291" s="3"/>
      <c r="K291" s="11"/>
      <c r="L291" s="3"/>
      <c r="M291" s="3"/>
      <c r="N291" s="3"/>
      <c r="O291" s="3"/>
      <c r="P291" s="3"/>
      <c r="Q291" s="3"/>
    </row>
    <row r="292" spans="3:17" ht="18">
      <c r="C292" s="3"/>
      <c r="D292" s="3"/>
      <c r="J292" s="3"/>
      <c r="K292" s="11"/>
      <c r="L292" s="3"/>
      <c r="M292" s="3"/>
      <c r="N292" s="3"/>
      <c r="O292" s="3"/>
      <c r="P292" s="3"/>
      <c r="Q292" s="3"/>
    </row>
    <row r="293" spans="3:17" ht="18">
      <c r="C293" s="3"/>
      <c r="D293" s="3"/>
      <c r="J293" s="3"/>
      <c r="K293" s="11"/>
      <c r="L293" s="3"/>
      <c r="M293" s="3"/>
      <c r="N293" s="3"/>
      <c r="O293" s="3"/>
      <c r="P293" s="3"/>
      <c r="Q293" s="3"/>
    </row>
    <row r="294" spans="3:17" ht="18">
      <c r="C294" s="3"/>
      <c r="D294" s="3"/>
      <c r="J294" s="3"/>
      <c r="K294" s="11"/>
      <c r="L294" s="3"/>
      <c r="M294" s="3"/>
      <c r="N294" s="3"/>
      <c r="O294" s="3"/>
      <c r="P294" s="3"/>
      <c r="Q294" s="3"/>
    </row>
    <row r="295" spans="3:17" ht="18">
      <c r="C295" s="3"/>
      <c r="D295" s="3"/>
      <c r="J295" s="3"/>
      <c r="K295" s="11"/>
      <c r="L295" s="3"/>
      <c r="M295" s="3"/>
      <c r="N295" s="3"/>
      <c r="O295" s="3"/>
      <c r="P295" s="3"/>
      <c r="Q295" s="3"/>
    </row>
    <row r="296" spans="3:17" ht="18">
      <c r="C296" s="3"/>
      <c r="D296" s="3"/>
      <c r="J296" s="3"/>
      <c r="K296" s="11"/>
      <c r="L296" s="3"/>
      <c r="M296" s="3"/>
      <c r="N296" s="3"/>
      <c r="O296" s="3"/>
      <c r="P296" s="3"/>
      <c r="Q296" s="3"/>
    </row>
    <row r="297" spans="3:17" ht="18">
      <c r="C297" s="3"/>
      <c r="D297" s="3"/>
      <c r="J297" s="3"/>
      <c r="K297" s="11"/>
      <c r="L297" s="3"/>
      <c r="M297" s="3"/>
      <c r="N297" s="3"/>
      <c r="O297" s="3"/>
      <c r="P297" s="3"/>
      <c r="Q297" s="3"/>
    </row>
    <row r="298" spans="3:17" ht="18">
      <c r="C298" s="3"/>
      <c r="D298" s="3"/>
      <c r="J298" s="3"/>
      <c r="K298" s="11"/>
      <c r="L298" s="3"/>
      <c r="M298" s="3"/>
      <c r="N298" s="3"/>
      <c r="O298" s="3"/>
      <c r="P298" s="3"/>
      <c r="Q298" s="3"/>
    </row>
    <row r="299" spans="3:17" ht="18">
      <c r="C299" s="3"/>
      <c r="D299" s="3"/>
      <c r="J299" s="3"/>
      <c r="K299" s="11"/>
      <c r="L299" s="3"/>
      <c r="M299" s="3"/>
      <c r="N299" s="3"/>
      <c r="O299" s="3"/>
      <c r="P299" s="3"/>
      <c r="Q299" s="3"/>
    </row>
    <row r="300" spans="3:17" ht="18">
      <c r="C300" s="3"/>
      <c r="D300" s="3"/>
      <c r="J300" s="3"/>
      <c r="K300" s="11"/>
      <c r="L300" s="3"/>
      <c r="M300" s="3"/>
      <c r="N300" s="3"/>
      <c r="O300" s="3"/>
      <c r="P300" s="3"/>
      <c r="Q300" s="3"/>
    </row>
    <row r="301" spans="3:17" ht="18">
      <c r="C301" s="3"/>
      <c r="D301" s="3"/>
      <c r="J301" s="3"/>
      <c r="K301" s="11"/>
      <c r="L301" s="3"/>
      <c r="M301" s="3"/>
      <c r="N301" s="3"/>
      <c r="O301" s="3"/>
      <c r="P301" s="3"/>
      <c r="Q301" s="3"/>
    </row>
    <row r="302" spans="3:17" ht="18">
      <c r="C302" s="3"/>
      <c r="D302" s="3"/>
      <c r="J302" s="3"/>
      <c r="K302" s="11"/>
      <c r="L302" s="3"/>
      <c r="M302" s="3"/>
      <c r="N302" s="3"/>
      <c r="O302" s="3"/>
      <c r="P302" s="3"/>
      <c r="Q302" s="3"/>
    </row>
    <row r="303" spans="3:17" ht="18">
      <c r="C303" s="3"/>
      <c r="D303" s="3"/>
      <c r="J303" s="3"/>
      <c r="K303" s="11"/>
      <c r="L303" s="3"/>
      <c r="M303" s="3"/>
      <c r="N303" s="3"/>
      <c r="O303" s="3"/>
      <c r="P303" s="3"/>
      <c r="Q303" s="3"/>
    </row>
    <row r="304" spans="3:17" ht="18">
      <c r="C304" s="3"/>
      <c r="D304" s="3"/>
      <c r="J304" s="3"/>
      <c r="K304" s="11"/>
      <c r="L304" s="3"/>
      <c r="M304" s="3"/>
      <c r="N304" s="3"/>
      <c r="O304" s="3"/>
      <c r="P304" s="3"/>
      <c r="Q304" s="3"/>
    </row>
    <row r="305" spans="3:17" ht="18">
      <c r="C305" s="3"/>
      <c r="D305" s="3"/>
      <c r="J305" s="3"/>
      <c r="K305" s="11"/>
      <c r="L305" s="3"/>
      <c r="M305" s="3"/>
      <c r="N305" s="3"/>
      <c r="O305" s="3"/>
      <c r="P305" s="3"/>
      <c r="Q305" s="3"/>
    </row>
    <row r="306" spans="3:17" ht="18">
      <c r="C306" s="3"/>
      <c r="D306" s="3"/>
      <c r="J306" s="3"/>
      <c r="K306" s="11"/>
      <c r="L306" s="3"/>
      <c r="M306" s="3"/>
      <c r="N306" s="3"/>
      <c r="O306" s="3"/>
      <c r="P306" s="3"/>
      <c r="Q306" s="3"/>
    </row>
    <row r="307" spans="3:17" ht="18">
      <c r="C307" s="3"/>
      <c r="D307" s="3"/>
      <c r="J307" s="3"/>
      <c r="K307" s="11"/>
      <c r="L307" s="3"/>
      <c r="M307" s="3"/>
      <c r="N307" s="3"/>
      <c r="O307" s="3"/>
      <c r="P307" s="3"/>
      <c r="Q307" s="3"/>
    </row>
    <row r="308" spans="3:17" ht="18">
      <c r="C308" s="3"/>
      <c r="D308" s="3"/>
      <c r="J308" s="3"/>
      <c r="K308" s="11"/>
      <c r="L308" s="3"/>
      <c r="M308" s="3"/>
      <c r="N308" s="3"/>
      <c r="O308" s="3"/>
      <c r="P308" s="3"/>
      <c r="Q308" s="3"/>
    </row>
    <row r="309" spans="3:17" ht="18">
      <c r="C309" s="3"/>
      <c r="D309" s="3"/>
      <c r="J309" s="3"/>
      <c r="K309" s="11"/>
      <c r="L309" s="3"/>
      <c r="M309" s="3"/>
      <c r="N309" s="3"/>
      <c r="O309" s="3"/>
      <c r="P309" s="3"/>
      <c r="Q309" s="3"/>
    </row>
    <row r="310" spans="3:17" ht="18">
      <c r="C310" s="3"/>
      <c r="D310" s="3"/>
      <c r="J310" s="3"/>
      <c r="K310" s="11"/>
      <c r="L310" s="3"/>
      <c r="M310" s="3"/>
      <c r="N310" s="3"/>
      <c r="O310" s="3"/>
      <c r="P310" s="3"/>
      <c r="Q310" s="3"/>
    </row>
    <row r="311" spans="3:17" ht="18">
      <c r="C311" s="3"/>
      <c r="D311" s="3"/>
      <c r="J311" s="3"/>
      <c r="K311" s="11"/>
      <c r="L311" s="3"/>
      <c r="M311" s="3"/>
      <c r="N311" s="3"/>
      <c r="O311" s="3"/>
      <c r="P311" s="3"/>
      <c r="Q311" s="3"/>
    </row>
    <row r="312" spans="3:17" ht="18">
      <c r="C312" s="3"/>
      <c r="D312" s="3"/>
      <c r="J312" s="3"/>
      <c r="K312" s="11"/>
      <c r="L312" s="3"/>
      <c r="M312" s="3"/>
      <c r="N312" s="3"/>
      <c r="O312" s="3"/>
      <c r="P312" s="3"/>
      <c r="Q312" s="3"/>
    </row>
    <row r="313" spans="3:17" ht="18">
      <c r="C313" s="3"/>
      <c r="D313" s="3"/>
      <c r="J313" s="3"/>
      <c r="K313" s="11"/>
      <c r="L313" s="3"/>
      <c r="M313" s="3"/>
      <c r="N313" s="3"/>
      <c r="O313" s="3"/>
      <c r="P313" s="3"/>
      <c r="Q313" s="3"/>
    </row>
    <row r="314" spans="3:17" ht="18">
      <c r="C314" s="3"/>
      <c r="D314" s="3"/>
      <c r="J314" s="3"/>
      <c r="K314" s="11"/>
      <c r="L314" s="3"/>
      <c r="M314" s="3"/>
      <c r="N314" s="3"/>
      <c r="O314" s="3"/>
      <c r="P314" s="3"/>
      <c r="Q314" s="3"/>
    </row>
    <row r="315" spans="3:17" ht="18">
      <c r="C315" s="3"/>
      <c r="D315" s="3"/>
      <c r="J315" s="3"/>
      <c r="K315" s="11"/>
      <c r="L315" s="3"/>
      <c r="M315" s="3"/>
      <c r="N315" s="3"/>
      <c r="O315" s="3"/>
      <c r="P315" s="3"/>
      <c r="Q315" s="3"/>
    </row>
    <row r="316" spans="3:17" ht="18">
      <c r="C316" s="3"/>
      <c r="D316" s="3"/>
      <c r="J316" s="3"/>
      <c r="K316" s="11"/>
      <c r="L316" s="3"/>
      <c r="M316" s="3"/>
      <c r="N316" s="3"/>
      <c r="O316" s="3"/>
      <c r="P316" s="3"/>
      <c r="Q316" s="3"/>
    </row>
    <row r="317" spans="3:17" ht="18">
      <c r="C317" s="3"/>
      <c r="D317" s="3"/>
      <c r="J317" s="3"/>
      <c r="K317" s="11"/>
      <c r="L317" s="3"/>
      <c r="M317" s="3"/>
      <c r="N317" s="3"/>
      <c r="O317" s="3"/>
      <c r="P317" s="3"/>
      <c r="Q317" s="3"/>
    </row>
    <row r="318" spans="3:17" ht="18">
      <c r="C318" s="3"/>
      <c r="D318" s="3"/>
      <c r="J318" s="3"/>
      <c r="K318" s="11"/>
      <c r="L318" s="3"/>
      <c r="M318" s="3"/>
      <c r="N318" s="3"/>
      <c r="O318" s="3"/>
      <c r="P318" s="3"/>
      <c r="Q318" s="3"/>
    </row>
    <row r="319" spans="3:17" ht="18">
      <c r="C319" s="3"/>
      <c r="D319" s="3"/>
      <c r="J319" s="3"/>
      <c r="K319" s="11"/>
      <c r="L319" s="3"/>
      <c r="M319" s="3"/>
      <c r="N319" s="3"/>
      <c r="O319" s="3"/>
      <c r="P319" s="3"/>
      <c r="Q319" s="3"/>
    </row>
    <row r="320" spans="3:17" ht="18">
      <c r="C320" s="3"/>
      <c r="D320" s="3"/>
      <c r="J320" s="3"/>
      <c r="K320" s="11"/>
      <c r="L320" s="3"/>
      <c r="M320" s="3"/>
      <c r="N320" s="3"/>
      <c r="O320" s="3"/>
      <c r="P320" s="3"/>
      <c r="Q320" s="3"/>
    </row>
    <row r="321" spans="3:17" ht="18">
      <c r="C321" s="3"/>
      <c r="D321" s="3"/>
      <c r="J321" s="3"/>
      <c r="K321" s="11"/>
      <c r="L321" s="3"/>
      <c r="M321" s="3"/>
      <c r="N321" s="3"/>
      <c r="O321" s="3"/>
      <c r="P321" s="3"/>
      <c r="Q321" s="3"/>
    </row>
    <row r="322" spans="3:17" ht="18">
      <c r="C322" s="3"/>
      <c r="D322" s="3"/>
      <c r="J322" s="3"/>
      <c r="K322" s="11"/>
      <c r="L322" s="3"/>
      <c r="M322" s="3"/>
      <c r="N322" s="3"/>
      <c r="O322" s="3"/>
      <c r="P322" s="3"/>
      <c r="Q322" s="3"/>
    </row>
    <row r="323" spans="3:17" ht="18">
      <c r="C323" s="3"/>
      <c r="D323" s="3"/>
      <c r="J323" s="3"/>
      <c r="K323" s="11"/>
      <c r="L323" s="3"/>
      <c r="M323" s="3"/>
      <c r="N323" s="3"/>
      <c r="O323" s="3"/>
      <c r="P323" s="3"/>
      <c r="Q323" s="3"/>
    </row>
    <row r="324" spans="3:17" ht="18">
      <c r="C324" s="3"/>
      <c r="D324" s="3"/>
      <c r="J324" s="3"/>
      <c r="K324" s="11"/>
      <c r="L324" s="3"/>
      <c r="M324" s="3"/>
      <c r="N324" s="3"/>
      <c r="O324" s="3"/>
      <c r="P324" s="3"/>
      <c r="Q324" s="3"/>
    </row>
    <row r="325" spans="3:17" ht="18">
      <c r="C325" s="3"/>
      <c r="D325" s="3"/>
      <c r="J325" s="3"/>
      <c r="K325" s="11"/>
      <c r="L325" s="3"/>
      <c r="M325" s="3"/>
      <c r="N325" s="3"/>
      <c r="O325" s="3"/>
      <c r="P325" s="3"/>
      <c r="Q325" s="3"/>
    </row>
    <row r="326" spans="3:17" ht="18">
      <c r="C326" s="3"/>
      <c r="D326" s="3"/>
      <c r="J326" s="3"/>
      <c r="K326" s="11"/>
      <c r="L326" s="3"/>
      <c r="M326" s="3"/>
      <c r="N326" s="3"/>
      <c r="O326" s="3"/>
      <c r="P326" s="3"/>
      <c r="Q326" s="3"/>
    </row>
    <row r="327" spans="3:17" ht="18">
      <c r="C327" s="3"/>
      <c r="D327" s="3"/>
      <c r="J327" s="3"/>
      <c r="K327" s="11"/>
      <c r="L327" s="3"/>
      <c r="M327" s="3"/>
      <c r="N327" s="3"/>
      <c r="O327" s="3"/>
      <c r="P327" s="3"/>
      <c r="Q327" s="3"/>
    </row>
    <row r="328" spans="3:17" ht="18">
      <c r="C328" s="3"/>
      <c r="D328" s="3"/>
      <c r="J328" s="3"/>
      <c r="K328" s="11"/>
      <c r="L328" s="3"/>
      <c r="M328" s="3"/>
      <c r="N328" s="3"/>
      <c r="O328" s="3"/>
      <c r="P328" s="3"/>
      <c r="Q328" s="3"/>
    </row>
    <row r="329" spans="3:17" ht="18">
      <c r="C329" s="3"/>
      <c r="D329" s="3"/>
      <c r="J329" s="3"/>
      <c r="K329" s="11"/>
      <c r="L329" s="3"/>
      <c r="M329" s="3"/>
      <c r="N329" s="3"/>
      <c r="O329" s="3"/>
      <c r="P329" s="3"/>
      <c r="Q329" s="3"/>
    </row>
    <row r="330" spans="3:17" ht="18">
      <c r="C330" s="3"/>
      <c r="D330" s="3"/>
      <c r="J330" s="3"/>
      <c r="K330" s="11"/>
      <c r="L330" s="3"/>
      <c r="M330" s="3"/>
      <c r="N330" s="3"/>
      <c r="O330" s="3"/>
      <c r="P330" s="3"/>
      <c r="Q330" s="3"/>
    </row>
    <row r="331" spans="3:17" ht="18">
      <c r="C331" s="3"/>
      <c r="D331" s="3"/>
      <c r="J331" s="3"/>
      <c r="K331" s="11"/>
      <c r="L331" s="3"/>
      <c r="M331" s="3"/>
      <c r="N331" s="3"/>
      <c r="O331" s="3"/>
      <c r="P331" s="3"/>
      <c r="Q331" s="3"/>
    </row>
    <row r="332" spans="3:17" ht="18">
      <c r="C332" s="3"/>
      <c r="D332" s="3"/>
      <c r="J332" s="3"/>
      <c r="K332" s="11"/>
      <c r="L332" s="3"/>
      <c r="M332" s="3"/>
      <c r="N332" s="3"/>
      <c r="O332" s="3"/>
      <c r="P332" s="3"/>
      <c r="Q332" s="3"/>
    </row>
    <row r="333" spans="3:17" ht="18">
      <c r="C333" s="3"/>
      <c r="D333" s="3"/>
      <c r="J333" s="3"/>
      <c r="K333" s="11"/>
      <c r="L333" s="3"/>
      <c r="M333" s="3"/>
      <c r="N333" s="3"/>
      <c r="O333" s="3"/>
      <c r="P333" s="3"/>
      <c r="Q333" s="3"/>
    </row>
    <row r="334" spans="3:17" ht="18">
      <c r="C334" s="3"/>
      <c r="D334" s="3"/>
      <c r="J334" s="3"/>
      <c r="K334" s="11"/>
      <c r="L334" s="3"/>
      <c r="M334" s="3"/>
      <c r="N334" s="3"/>
      <c r="O334" s="3"/>
      <c r="P334" s="3"/>
      <c r="Q334" s="3"/>
    </row>
    <row r="335" spans="3:17" ht="18">
      <c r="C335" s="3"/>
      <c r="D335" s="3"/>
      <c r="J335" s="3"/>
      <c r="K335" s="11"/>
      <c r="L335" s="3"/>
      <c r="M335" s="3"/>
      <c r="N335" s="3"/>
      <c r="O335" s="3"/>
      <c r="P335" s="3"/>
      <c r="Q335" s="3"/>
    </row>
    <row r="336" spans="3:17" ht="18">
      <c r="C336" s="3"/>
      <c r="D336" s="3"/>
      <c r="J336" s="3"/>
      <c r="K336" s="11"/>
      <c r="L336" s="3"/>
      <c r="M336" s="3"/>
      <c r="N336" s="3"/>
      <c r="O336" s="3"/>
      <c r="P336" s="3"/>
      <c r="Q336" s="3"/>
    </row>
    <row r="337" spans="3:17" ht="18">
      <c r="C337" s="3"/>
      <c r="D337" s="3"/>
      <c r="J337" s="3"/>
      <c r="K337" s="11"/>
      <c r="L337" s="3"/>
      <c r="M337" s="3"/>
      <c r="N337" s="3"/>
      <c r="O337" s="3"/>
      <c r="P337" s="3"/>
      <c r="Q337" s="3"/>
    </row>
    <row r="338" spans="3:17" ht="18">
      <c r="C338" s="3"/>
      <c r="D338" s="3"/>
      <c r="J338" s="3"/>
      <c r="K338" s="11"/>
      <c r="L338" s="3"/>
      <c r="M338" s="3"/>
      <c r="N338" s="3"/>
      <c r="O338" s="3"/>
      <c r="P338" s="3"/>
      <c r="Q338" s="3"/>
    </row>
    <row r="339" spans="3:17" ht="18">
      <c r="C339" s="3"/>
      <c r="D339" s="3"/>
      <c r="J339" s="3"/>
      <c r="K339" s="11"/>
      <c r="L339" s="3"/>
      <c r="M339" s="3"/>
      <c r="N339" s="3"/>
      <c r="O339" s="3"/>
      <c r="P339" s="3"/>
      <c r="Q339" s="3"/>
    </row>
    <row r="340" spans="3:17" ht="18">
      <c r="C340" s="3"/>
      <c r="D340" s="3"/>
      <c r="J340" s="3"/>
      <c r="K340" s="11"/>
      <c r="L340" s="3"/>
      <c r="M340" s="3"/>
      <c r="N340" s="3"/>
      <c r="O340" s="3"/>
      <c r="P340" s="3"/>
      <c r="Q340" s="3"/>
    </row>
    <row r="341" spans="3:17" ht="18">
      <c r="C341" s="3"/>
      <c r="D341" s="3"/>
      <c r="J341" s="3"/>
      <c r="K341" s="11"/>
      <c r="L341" s="3"/>
      <c r="M341" s="3"/>
      <c r="N341" s="3"/>
      <c r="O341" s="3"/>
      <c r="P341" s="3"/>
      <c r="Q341" s="3"/>
    </row>
    <row r="342" spans="3:17" ht="18">
      <c r="C342" s="3"/>
      <c r="D342" s="3"/>
      <c r="J342" s="3"/>
      <c r="K342" s="11"/>
      <c r="L342" s="3"/>
      <c r="M342" s="3"/>
      <c r="N342" s="3"/>
      <c r="O342" s="3"/>
      <c r="P342" s="3"/>
      <c r="Q342" s="3"/>
    </row>
    <row r="343" spans="3:17" ht="18">
      <c r="C343" s="3"/>
      <c r="D343" s="3"/>
      <c r="J343" s="3"/>
      <c r="K343" s="11"/>
      <c r="L343" s="3"/>
      <c r="M343" s="3"/>
      <c r="N343" s="3"/>
      <c r="O343" s="3"/>
      <c r="P343" s="3"/>
      <c r="Q343" s="3"/>
    </row>
    <row r="344" spans="3:17" ht="18">
      <c r="C344" s="3"/>
      <c r="D344" s="3"/>
      <c r="J344" s="3"/>
      <c r="K344" s="11"/>
      <c r="L344" s="3"/>
      <c r="M344" s="3"/>
      <c r="N344" s="3"/>
      <c r="O344" s="3"/>
      <c r="P344" s="3"/>
      <c r="Q344" s="3"/>
    </row>
    <row r="345" spans="3:17" ht="18">
      <c r="C345" s="3"/>
      <c r="D345" s="3"/>
      <c r="J345" s="3"/>
      <c r="K345" s="11"/>
      <c r="L345" s="3"/>
      <c r="M345" s="3"/>
      <c r="N345" s="3"/>
      <c r="O345" s="3"/>
      <c r="P345" s="3"/>
      <c r="Q345" s="3"/>
    </row>
    <row r="346" spans="3:17" ht="18">
      <c r="C346" s="3"/>
      <c r="D346" s="3"/>
      <c r="J346" s="3"/>
      <c r="K346" s="11"/>
      <c r="L346" s="3"/>
      <c r="M346" s="3"/>
      <c r="N346" s="3"/>
      <c r="O346" s="3"/>
      <c r="P346" s="3"/>
      <c r="Q346" s="3"/>
    </row>
    <row r="347" spans="3:17" ht="18">
      <c r="C347" s="3"/>
      <c r="D347" s="3"/>
      <c r="J347" s="3"/>
      <c r="K347" s="11"/>
      <c r="L347" s="3"/>
      <c r="M347" s="3"/>
      <c r="N347" s="3"/>
      <c r="O347" s="3"/>
      <c r="P347" s="3"/>
      <c r="Q347" s="3"/>
    </row>
    <row r="348" spans="3:17" ht="18">
      <c r="C348" s="3"/>
      <c r="D348" s="3"/>
      <c r="J348" s="3"/>
      <c r="K348" s="11"/>
      <c r="L348" s="3"/>
      <c r="M348" s="3"/>
      <c r="N348" s="3"/>
      <c r="O348" s="3"/>
      <c r="P348" s="3"/>
      <c r="Q348" s="3"/>
    </row>
    <row r="349" spans="3:17" ht="18">
      <c r="C349" s="3"/>
      <c r="D349" s="3"/>
      <c r="J349" s="3"/>
      <c r="K349" s="11"/>
      <c r="L349" s="3"/>
      <c r="M349" s="3"/>
      <c r="N349" s="3"/>
      <c r="O349" s="3"/>
      <c r="P349" s="3"/>
      <c r="Q349" s="3"/>
    </row>
    <row r="350" spans="3:17" ht="18">
      <c r="C350" s="3"/>
      <c r="D350" s="3"/>
      <c r="J350" s="3"/>
      <c r="K350" s="11"/>
      <c r="L350" s="3"/>
      <c r="M350" s="3"/>
      <c r="N350" s="3"/>
      <c r="O350" s="3"/>
      <c r="P350" s="3"/>
      <c r="Q350" s="3"/>
    </row>
    <row r="351" spans="3:17" ht="18">
      <c r="C351" s="3"/>
      <c r="D351" s="3"/>
      <c r="J351" s="3"/>
      <c r="K351" s="11"/>
      <c r="L351" s="3"/>
      <c r="M351" s="3"/>
      <c r="N351" s="3"/>
      <c r="O351" s="3"/>
      <c r="P351" s="3"/>
      <c r="Q351" s="3"/>
    </row>
    <row r="352" spans="3:17" ht="18">
      <c r="C352" s="3"/>
      <c r="D352" s="3"/>
      <c r="J352" s="3"/>
      <c r="K352" s="11"/>
      <c r="L352" s="3"/>
      <c r="M352" s="3"/>
      <c r="N352" s="3"/>
      <c r="O352" s="3"/>
      <c r="P352" s="3"/>
      <c r="Q352" s="3"/>
    </row>
    <row r="353" spans="3:17" ht="18">
      <c r="C353" s="3"/>
      <c r="D353" s="3"/>
      <c r="J353" s="3"/>
      <c r="K353" s="11"/>
      <c r="L353" s="3"/>
      <c r="M353" s="3"/>
      <c r="N353" s="3"/>
      <c r="O353" s="3"/>
      <c r="P353" s="3"/>
      <c r="Q353" s="3"/>
    </row>
    <row r="354" spans="3:17" ht="18">
      <c r="C354" s="3"/>
      <c r="D354" s="3"/>
      <c r="J354" s="3"/>
      <c r="K354" s="11"/>
      <c r="L354" s="3"/>
      <c r="M354" s="3"/>
      <c r="N354" s="3"/>
      <c r="O354" s="3"/>
      <c r="P354" s="3"/>
      <c r="Q354" s="3"/>
    </row>
    <row r="355" spans="3:17" ht="18">
      <c r="C355" s="3"/>
      <c r="D355" s="3"/>
      <c r="J355" s="3"/>
      <c r="K355" s="11"/>
      <c r="L355" s="3"/>
      <c r="M355" s="3"/>
      <c r="N355" s="3"/>
      <c r="O355" s="3"/>
      <c r="P355" s="3"/>
      <c r="Q355" s="3"/>
    </row>
    <row r="356" spans="3:17" ht="18">
      <c r="C356" s="3"/>
      <c r="D356" s="3"/>
      <c r="J356" s="3"/>
      <c r="K356" s="11"/>
      <c r="L356" s="3"/>
      <c r="M356" s="3"/>
      <c r="N356" s="3"/>
      <c r="O356" s="3"/>
      <c r="P356" s="3"/>
      <c r="Q356" s="3"/>
    </row>
    <row r="357" spans="3:17" ht="18">
      <c r="C357" s="3"/>
      <c r="D357" s="3"/>
      <c r="J357" s="3"/>
      <c r="K357" s="11"/>
      <c r="L357" s="3"/>
      <c r="M357" s="3"/>
      <c r="N357" s="3"/>
      <c r="O357" s="3"/>
      <c r="P357" s="3"/>
      <c r="Q357" s="3"/>
    </row>
    <row r="358" spans="3:17" ht="18">
      <c r="C358" s="3"/>
      <c r="D358" s="3"/>
      <c r="J358" s="3"/>
      <c r="K358" s="11"/>
      <c r="L358" s="3"/>
      <c r="M358" s="3"/>
      <c r="N358" s="3"/>
      <c r="O358" s="3"/>
      <c r="P358" s="3"/>
      <c r="Q358" s="3"/>
    </row>
    <row r="359" spans="3:17" ht="18">
      <c r="C359" s="3"/>
      <c r="D359" s="3"/>
      <c r="J359" s="3"/>
      <c r="K359" s="11"/>
      <c r="L359" s="3"/>
      <c r="M359" s="3"/>
      <c r="N359" s="3"/>
      <c r="O359" s="3"/>
      <c r="P359" s="3"/>
      <c r="Q359" s="3"/>
    </row>
    <row r="360" spans="3:17" ht="18">
      <c r="C360" s="3"/>
      <c r="D360" s="3"/>
      <c r="J360" s="3"/>
      <c r="K360" s="11"/>
      <c r="L360" s="3"/>
      <c r="M360" s="3"/>
      <c r="N360" s="3"/>
      <c r="O360" s="3"/>
      <c r="P360" s="3"/>
      <c r="Q360" s="3"/>
    </row>
    <row r="361" spans="3:17" ht="18">
      <c r="C361" s="3"/>
      <c r="D361" s="3"/>
      <c r="J361" s="3"/>
      <c r="K361" s="11"/>
      <c r="L361" s="3"/>
      <c r="M361" s="3"/>
      <c r="N361" s="3"/>
      <c r="O361" s="3"/>
      <c r="P361" s="3"/>
      <c r="Q361" s="3"/>
    </row>
    <row r="362" spans="3:17" ht="18">
      <c r="C362" s="3"/>
      <c r="D362" s="3"/>
      <c r="J362" s="3"/>
      <c r="K362" s="11"/>
      <c r="L362" s="3"/>
      <c r="M362" s="3"/>
      <c r="N362" s="3"/>
      <c r="O362" s="3"/>
      <c r="P362" s="3"/>
      <c r="Q362" s="3"/>
    </row>
    <row r="363" spans="3:17" ht="18">
      <c r="C363" s="3"/>
      <c r="D363" s="3"/>
      <c r="J363" s="3"/>
      <c r="K363" s="11"/>
      <c r="L363" s="3"/>
      <c r="M363" s="3"/>
      <c r="N363" s="3"/>
      <c r="O363" s="3"/>
      <c r="P363" s="3"/>
      <c r="Q363" s="3"/>
    </row>
    <row r="364" spans="3:17" ht="18">
      <c r="C364" s="3"/>
      <c r="D364" s="3"/>
      <c r="J364" s="3"/>
      <c r="K364" s="11"/>
      <c r="L364" s="3"/>
      <c r="M364" s="3"/>
      <c r="N364" s="3"/>
      <c r="O364" s="3"/>
      <c r="P364" s="3"/>
      <c r="Q364" s="3"/>
    </row>
    <row r="365" spans="3:17" ht="18">
      <c r="C365" s="3"/>
      <c r="D365" s="3"/>
      <c r="J365" s="3"/>
      <c r="K365" s="11"/>
      <c r="L365" s="3"/>
      <c r="M365" s="3"/>
      <c r="N365" s="3"/>
      <c r="O365" s="3"/>
      <c r="P365" s="3"/>
      <c r="Q365" s="3"/>
    </row>
    <row r="366" spans="3:17" ht="18">
      <c r="C366" s="3"/>
      <c r="D366" s="3"/>
      <c r="J366" s="3"/>
      <c r="K366" s="11"/>
      <c r="L366" s="3"/>
      <c r="M366" s="3"/>
      <c r="N366" s="3"/>
      <c r="O366" s="3"/>
      <c r="P366" s="3"/>
      <c r="Q366" s="3"/>
    </row>
    <row r="367" spans="3:17" ht="18">
      <c r="C367" s="3"/>
      <c r="D367" s="3"/>
      <c r="J367" s="3"/>
      <c r="K367" s="11"/>
      <c r="L367" s="3"/>
      <c r="M367" s="3"/>
      <c r="N367" s="3"/>
      <c r="O367" s="3"/>
      <c r="P367" s="3"/>
      <c r="Q367" s="3"/>
    </row>
    <row r="368" spans="3:17" ht="18">
      <c r="C368" s="3"/>
      <c r="D368" s="3"/>
      <c r="J368" s="3"/>
      <c r="K368" s="11"/>
      <c r="L368" s="3"/>
      <c r="M368" s="3"/>
      <c r="N368" s="3"/>
      <c r="O368" s="3"/>
      <c r="P368" s="3"/>
      <c r="Q368" s="3"/>
    </row>
    <row r="369" spans="3:17" ht="18">
      <c r="C369" s="3"/>
      <c r="D369" s="3"/>
      <c r="J369" s="3"/>
      <c r="K369" s="11"/>
      <c r="L369" s="3"/>
      <c r="M369" s="3"/>
      <c r="N369" s="3"/>
      <c r="O369" s="3"/>
      <c r="P369" s="3"/>
      <c r="Q369" s="3"/>
    </row>
    <row r="370" spans="3:17" ht="18">
      <c r="C370" s="3"/>
      <c r="D370" s="3"/>
      <c r="J370" s="3"/>
      <c r="K370" s="11"/>
      <c r="L370" s="3"/>
      <c r="M370" s="3"/>
      <c r="N370" s="3"/>
      <c r="O370" s="3"/>
      <c r="P370" s="3"/>
      <c r="Q370" s="3"/>
    </row>
    <row r="371" spans="3:17" ht="18">
      <c r="C371" s="3"/>
      <c r="D371" s="3"/>
      <c r="J371" s="3"/>
      <c r="K371" s="11"/>
      <c r="L371" s="3"/>
      <c r="M371" s="3"/>
      <c r="N371" s="3"/>
      <c r="O371" s="3"/>
      <c r="P371" s="3"/>
      <c r="Q371" s="3"/>
    </row>
    <row r="372" spans="3:17" ht="18">
      <c r="C372" s="3"/>
      <c r="D372" s="3"/>
      <c r="J372" s="3"/>
      <c r="K372" s="11"/>
      <c r="L372" s="3"/>
      <c r="M372" s="3"/>
      <c r="N372" s="3"/>
      <c r="O372" s="3"/>
      <c r="P372" s="3"/>
      <c r="Q372" s="3"/>
    </row>
    <row r="373" spans="3:17" ht="18">
      <c r="C373" s="3"/>
      <c r="D373" s="3"/>
      <c r="J373" s="3"/>
      <c r="K373" s="11"/>
      <c r="L373" s="3"/>
      <c r="M373" s="3"/>
      <c r="N373" s="3"/>
      <c r="O373" s="3"/>
      <c r="P373" s="3"/>
      <c r="Q373" s="3"/>
    </row>
    <row r="374" spans="3:17" ht="18">
      <c r="C374" s="3"/>
      <c r="D374" s="3"/>
      <c r="J374" s="3"/>
      <c r="K374" s="11"/>
      <c r="L374" s="3"/>
      <c r="M374" s="3"/>
      <c r="N374" s="3"/>
      <c r="O374" s="3"/>
      <c r="P374" s="3"/>
      <c r="Q374" s="3"/>
    </row>
    <row r="375" spans="3:17" ht="18">
      <c r="C375" s="3"/>
      <c r="D375" s="3"/>
      <c r="J375" s="3"/>
      <c r="K375" s="11"/>
      <c r="L375" s="3"/>
      <c r="M375" s="3"/>
      <c r="N375" s="3"/>
      <c r="O375" s="3"/>
      <c r="P375" s="3"/>
      <c r="Q375" s="3"/>
    </row>
    <row r="376" spans="3:17" ht="18">
      <c r="C376" s="3"/>
      <c r="D376" s="3"/>
      <c r="J376" s="3"/>
      <c r="K376" s="11"/>
      <c r="L376" s="3"/>
      <c r="M376" s="3"/>
      <c r="N376" s="3"/>
      <c r="O376" s="3"/>
      <c r="P376" s="3"/>
      <c r="Q376" s="3"/>
    </row>
    <row r="377" spans="3:17" ht="18">
      <c r="C377" s="3"/>
      <c r="D377" s="3"/>
      <c r="J377" s="3"/>
      <c r="K377" s="11"/>
      <c r="L377" s="3"/>
      <c r="M377" s="3"/>
      <c r="N377" s="3"/>
      <c r="O377" s="3"/>
      <c r="P377" s="3"/>
      <c r="Q377" s="3"/>
    </row>
    <row r="378" spans="3:17" ht="18">
      <c r="C378" s="3"/>
      <c r="D378" s="3"/>
      <c r="J378" s="3"/>
      <c r="K378" s="11"/>
      <c r="L378" s="3"/>
      <c r="M378" s="3"/>
      <c r="N378" s="3"/>
      <c r="O378" s="3"/>
      <c r="P378" s="3"/>
      <c r="Q378" s="3"/>
    </row>
    <row r="379" spans="3:17" ht="18">
      <c r="C379" s="3"/>
      <c r="D379" s="3"/>
      <c r="J379" s="3"/>
      <c r="K379" s="11"/>
      <c r="L379" s="3"/>
      <c r="M379" s="3"/>
      <c r="N379" s="3"/>
      <c r="O379" s="3"/>
      <c r="P379" s="3"/>
      <c r="Q379" s="3"/>
    </row>
    <row r="380" spans="3:17" ht="18">
      <c r="C380" s="3"/>
      <c r="D380" s="3"/>
      <c r="J380" s="3"/>
      <c r="K380" s="11"/>
      <c r="L380" s="3"/>
      <c r="M380" s="3"/>
      <c r="N380" s="3"/>
      <c r="O380" s="3"/>
      <c r="P380" s="3"/>
      <c r="Q380" s="3"/>
    </row>
    <row r="381" spans="3:17" ht="18">
      <c r="C381" s="3"/>
      <c r="D381" s="3"/>
      <c r="J381" s="3"/>
      <c r="K381" s="11"/>
      <c r="L381" s="3"/>
      <c r="M381" s="3"/>
      <c r="N381" s="3"/>
      <c r="O381" s="3"/>
      <c r="P381" s="3"/>
      <c r="Q381" s="3"/>
    </row>
    <row r="382" spans="3:17" ht="18">
      <c r="C382" s="3"/>
      <c r="D382" s="3"/>
      <c r="J382" s="3"/>
      <c r="K382" s="11"/>
      <c r="L382" s="3"/>
      <c r="M382" s="3"/>
      <c r="N382" s="3"/>
      <c r="O382" s="3"/>
      <c r="P382" s="3"/>
      <c r="Q382" s="3"/>
    </row>
    <row r="383" spans="3:17" ht="18">
      <c r="C383" s="3"/>
      <c r="D383" s="3"/>
      <c r="J383" s="3"/>
      <c r="K383" s="11"/>
      <c r="L383" s="3"/>
      <c r="M383" s="3"/>
      <c r="N383" s="3"/>
      <c r="O383" s="3"/>
      <c r="P383" s="3"/>
      <c r="Q383" s="3"/>
    </row>
    <row r="384" spans="3:17" ht="18">
      <c r="C384" s="3"/>
      <c r="D384" s="3"/>
      <c r="J384" s="3"/>
      <c r="K384" s="11"/>
      <c r="L384" s="3"/>
      <c r="M384" s="3"/>
      <c r="N384" s="3"/>
      <c r="O384" s="3"/>
      <c r="P384" s="3"/>
      <c r="Q384" s="3"/>
    </row>
    <row r="385" spans="3:17" ht="18">
      <c r="C385" s="3"/>
      <c r="D385" s="3"/>
      <c r="J385" s="3"/>
      <c r="K385" s="11"/>
      <c r="L385" s="3"/>
      <c r="M385" s="3"/>
      <c r="N385" s="3"/>
      <c r="O385" s="3"/>
      <c r="P385" s="3"/>
      <c r="Q385" s="3"/>
    </row>
    <row r="386" spans="3:17" ht="18">
      <c r="C386" s="3"/>
      <c r="D386" s="3"/>
      <c r="J386" s="3"/>
      <c r="K386" s="11"/>
      <c r="L386" s="3"/>
      <c r="M386" s="3"/>
      <c r="N386" s="3"/>
      <c r="O386" s="3"/>
      <c r="P386" s="3"/>
      <c r="Q386" s="3"/>
    </row>
    <row r="387" spans="3:17" ht="18">
      <c r="C387" s="3"/>
      <c r="D387" s="3"/>
      <c r="J387" s="3"/>
      <c r="K387" s="11"/>
      <c r="L387" s="3"/>
      <c r="M387" s="3"/>
      <c r="N387" s="3"/>
      <c r="O387" s="3"/>
      <c r="P387" s="3"/>
      <c r="Q387" s="3"/>
    </row>
    <row r="388" spans="3:17" ht="18">
      <c r="C388" s="3"/>
      <c r="D388" s="3"/>
      <c r="J388" s="3"/>
      <c r="K388" s="11"/>
      <c r="L388" s="3"/>
      <c r="M388" s="3"/>
      <c r="N388" s="3"/>
      <c r="O388" s="3"/>
      <c r="P388" s="3"/>
      <c r="Q388" s="3"/>
    </row>
    <row r="389" spans="3:17" ht="18">
      <c r="C389" s="3"/>
      <c r="D389" s="3"/>
      <c r="J389" s="3"/>
      <c r="K389" s="11"/>
      <c r="L389" s="3"/>
      <c r="M389" s="3"/>
      <c r="N389" s="3"/>
      <c r="O389" s="3"/>
      <c r="P389" s="3"/>
      <c r="Q389" s="3"/>
    </row>
    <row r="390" spans="3:17" ht="18">
      <c r="C390" s="3"/>
      <c r="D390" s="3"/>
      <c r="J390" s="3"/>
      <c r="K390" s="11"/>
      <c r="L390" s="3"/>
      <c r="M390" s="3"/>
      <c r="N390" s="3"/>
      <c r="O390" s="3"/>
      <c r="P390" s="3"/>
      <c r="Q390" s="3"/>
    </row>
    <row r="391" spans="3:17" ht="18">
      <c r="C391" s="3"/>
      <c r="D391" s="3"/>
      <c r="J391" s="3"/>
      <c r="K391" s="11"/>
      <c r="L391" s="3"/>
      <c r="M391" s="3"/>
      <c r="N391" s="3"/>
      <c r="O391" s="3"/>
      <c r="P391" s="3"/>
      <c r="Q391" s="3"/>
    </row>
    <row r="392" spans="3:17" ht="18">
      <c r="C392" s="3"/>
      <c r="D392" s="3"/>
      <c r="J392" s="3"/>
      <c r="K392" s="11"/>
      <c r="L392" s="3"/>
      <c r="M392" s="3"/>
      <c r="N392" s="3"/>
      <c r="O392" s="3"/>
      <c r="P392" s="3"/>
      <c r="Q392" s="3"/>
    </row>
    <row r="393" spans="3:17" ht="18">
      <c r="C393" s="3"/>
      <c r="D393" s="3"/>
      <c r="J393" s="3"/>
      <c r="K393" s="11"/>
      <c r="L393" s="3"/>
      <c r="M393" s="3"/>
      <c r="N393" s="3"/>
      <c r="O393" s="3"/>
      <c r="P393" s="3"/>
      <c r="Q393" s="3"/>
    </row>
    <row r="394" spans="3:17" ht="18">
      <c r="C394" s="3"/>
      <c r="D394" s="3"/>
      <c r="J394" s="3"/>
      <c r="K394" s="11"/>
      <c r="L394" s="3"/>
      <c r="M394" s="3"/>
      <c r="N394" s="3"/>
      <c r="O394" s="3"/>
      <c r="P394" s="3"/>
      <c r="Q394" s="3"/>
    </row>
    <row r="395" spans="3:17" ht="18">
      <c r="C395" s="3"/>
      <c r="D395" s="3"/>
      <c r="J395" s="3"/>
      <c r="K395" s="11"/>
      <c r="L395" s="3"/>
      <c r="M395" s="3"/>
      <c r="N395" s="3"/>
      <c r="O395" s="3"/>
      <c r="P395" s="3"/>
      <c r="Q395" s="3"/>
    </row>
    <row r="396" spans="3:17" ht="18">
      <c r="C396" s="3"/>
      <c r="D396" s="3"/>
      <c r="J396" s="3"/>
      <c r="K396" s="11"/>
      <c r="L396" s="3"/>
      <c r="M396" s="3"/>
      <c r="N396" s="3"/>
      <c r="O396" s="3"/>
      <c r="P396" s="3"/>
      <c r="Q396" s="3"/>
    </row>
    <row r="397" spans="3:17" ht="18">
      <c r="C397" s="3"/>
      <c r="D397" s="3"/>
      <c r="J397" s="3"/>
      <c r="K397" s="11"/>
      <c r="L397" s="3"/>
      <c r="M397" s="3"/>
      <c r="N397" s="3"/>
      <c r="O397" s="3"/>
      <c r="P397" s="3"/>
      <c r="Q397" s="3"/>
    </row>
    <row r="398" spans="3:17" ht="18">
      <c r="C398" s="3"/>
      <c r="D398" s="3"/>
      <c r="J398" s="3"/>
      <c r="K398" s="11"/>
      <c r="L398" s="3"/>
      <c r="M398" s="3"/>
      <c r="N398" s="3"/>
      <c r="O398" s="3"/>
      <c r="P398" s="3"/>
      <c r="Q398" s="3"/>
    </row>
    <row r="399" spans="3:17" ht="18">
      <c r="C399" s="3"/>
      <c r="D399" s="3"/>
      <c r="J399" s="3"/>
      <c r="K399" s="11"/>
      <c r="L399" s="3"/>
      <c r="M399" s="3"/>
      <c r="N399" s="3"/>
      <c r="O399" s="3"/>
      <c r="P399" s="3"/>
      <c r="Q399" s="3"/>
    </row>
    <row r="400" spans="3:17" ht="18">
      <c r="C400" s="3"/>
      <c r="D400" s="3"/>
      <c r="J400" s="3"/>
      <c r="K400" s="11"/>
      <c r="L400" s="3"/>
      <c r="M400" s="3"/>
      <c r="N400" s="3"/>
      <c r="O400" s="3"/>
      <c r="P400" s="3"/>
      <c r="Q400" s="3"/>
    </row>
    <row r="401" spans="3:17" ht="18">
      <c r="C401" s="3"/>
      <c r="D401" s="3"/>
      <c r="J401" s="3"/>
      <c r="K401" s="11"/>
      <c r="L401" s="3"/>
      <c r="M401" s="3"/>
      <c r="N401" s="3"/>
      <c r="O401" s="3"/>
      <c r="P401" s="3"/>
      <c r="Q401" s="3"/>
    </row>
    <row r="402" spans="3:17" ht="18">
      <c r="C402" s="3"/>
      <c r="D402" s="3"/>
      <c r="J402" s="3"/>
      <c r="K402" s="11"/>
      <c r="L402" s="3"/>
      <c r="M402" s="3"/>
      <c r="N402" s="3"/>
      <c r="O402" s="3"/>
      <c r="P402" s="3"/>
      <c r="Q402" s="3"/>
    </row>
    <row r="403" spans="3:17" ht="18">
      <c r="C403" s="3"/>
      <c r="D403" s="3"/>
      <c r="J403" s="3"/>
      <c r="K403" s="11"/>
      <c r="L403" s="3"/>
      <c r="M403" s="3"/>
      <c r="N403" s="3"/>
      <c r="O403" s="3"/>
      <c r="P403" s="3"/>
      <c r="Q403" s="3"/>
    </row>
    <row r="404" spans="3:17" ht="18">
      <c r="C404" s="3"/>
      <c r="D404" s="3"/>
      <c r="J404" s="3"/>
      <c r="K404" s="11"/>
      <c r="L404" s="3"/>
      <c r="M404" s="3"/>
      <c r="N404" s="3"/>
      <c r="O404" s="3"/>
      <c r="P404" s="3"/>
      <c r="Q404" s="3"/>
    </row>
    <row r="405" spans="3:17" ht="18">
      <c r="C405" s="3"/>
      <c r="D405" s="3"/>
      <c r="J405" s="3"/>
      <c r="K405" s="11"/>
      <c r="L405" s="3"/>
      <c r="M405" s="3"/>
      <c r="N405" s="3"/>
      <c r="O405" s="3"/>
      <c r="P405" s="3"/>
      <c r="Q405" s="3"/>
    </row>
    <row r="406" spans="3:17" ht="18">
      <c r="C406" s="3"/>
      <c r="D406" s="3"/>
      <c r="J406" s="3"/>
      <c r="K406" s="11"/>
      <c r="L406" s="3"/>
      <c r="M406" s="3"/>
      <c r="N406" s="3"/>
      <c r="O406" s="3"/>
      <c r="P406" s="3"/>
      <c r="Q406" s="3"/>
    </row>
    <row r="407" spans="3:17" ht="18">
      <c r="C407" s="3"/>
      <c r="D407" s="3"/>
      <c r="J407" s="3"/>
      <c r="K407" s="11"/>
      <c r="L407" s="3"/>
      <c r="M407" s="3"/>
      <c r="N407" s="3"/>
      <c r="O407" s="3"/>
      <c r="P407" s="3"/>
      <c r="Q407" s="3"/>
    </row>
    <row r="408" spans="3:17" ht="18">
      <c r="C408" s="3"/>
      <c r="D408" s="3"/>
      <c r="J408" s="3"/>
      <c r="K408" s="11"/>
      <c r="L408" s="3"/>
      <c r="M408" s="3"/>
      <c r="N408" s="3"/>
      <c r="O408" s="3"/>
      <c r="P408" s="3"/>
      <c r="Q408" s="3"/>
    </row>
    <row r="409" spans="3:17" ht="18">
      <c r="C409" s="3"/>
      <c r="D409" s="3"/>
      <c r="J409" s="3"/>
      <c r="K409" s="11"/>
      <c r="L409" s="3"/>
      <c r="M409" s="3"/>
      <c r="N409" s="3"/>
      <c r="O409" s="3"/>
      <c r="P409" s="3"/>
      <c r="Q409" s="3"/>
    </row>
    <row r="410" spans="3:17" ht="18">
      <c r="C410" s="3"/>
      <c r="D410" s="3"/>
      <c r="J410" s="3"/>
      <c r="K410" s="11"/>
      <c r="L410" s="3"/>
      <c r="M410" s="3"/>
      <c r="N410" s="3"/>
      <c r="O410" s="3"/>
      <c r="P410" s="3"/>
      <c r="Q410" s="3"/>
    </row>
    <row r="411" spans="3:17" ht="18">
      <c r="C411" s="3"/>
      <c r="D411" s="3"/>
      <c r="J411" s="3"/>
      <c r="K411" s="11"/>
      <c r="L411" s="3"/>
      <c r="M411" s="3"/>
      <c r="N411" s="3"/>
      <c r="O411" s="3"/>
      <c r="P411" s="3"/>
      <c r="Q411" s="3"/>
    </row>
    <row r="412" spans="3:17" ht="18">
      <c r="C412" s="3"/>
      <c r="D412" s="3"/>
      <c r="J412" s="3"/>
      <c r="K412" s="11"/>
      <c r="L412" s="3"/>
      <c r="M412" s="3"/>
      <c r="N412" s="3"/>
      <c r="O412" s="3"/>
      <c r="P412" s="3"/>
      <c r="Q412" s="3"/>
    </row>
    <row r="413" spans="3:17" ht="18">
      <c r="C413" s="3"/>
      <c r="D413" s="3"/>
      <c r="J413" s="3"/>
      <c r="K413" s="11"/>
      <c r="L413" s="3"/>
      <c r="M413" s="3"/>
      <c r="N413" s="3"/>
      <c r="O413" s="3"/>
      <c r="P413" s="3"/>
      <c r="Q413" s="3"/>
    </row>
    <row r="414" spans="3:17" ht="18">
      <c r="C414" s="3"/>
      <c r="D414" s="3"/>
      <c r="J414" s="3"/>
      <c r="K414" s="11"/>
      <c r="L414" s="3"/>
      <c r="M414" s="3"/>
      <c r="N414" s="3"/>
      <c r="O414" s="3"/>
      <c r="P414" s="3"/>
      <c r="Q414" s="3"/>
    </row>
    <row r="415" spans="3:17" ht="18">
      <c r="C415" s="3"/>
      <c r="D415" s="3"/>
      <c r="J415" s="3"/>
      <c r="K415" s="11"/>
      <c r="L415" s="3"/>
      <c r="M415" s="3"/>
      <c r="N415" s="3"/>
      <c r="O415" s="3"/>
      <c r="P415" s="3"/>
      <c r="Q415" s="3"/>
    </row>
    <row r="416" spans="3:17" ht="18">
      <c r="C416" s="3"/>
      <c r="D416" s="3"/>
      <c r="J416" s="3"/>
      <c r="K416" s="11"/>
      <c r="L416" s="3"/>
      <c r="M416" s="3"/>
      <c r="N416" s="3"/>
      <c r="O416" s="3"/>
      <c r="P416" s="3"/>
      <c r="Q416" s="3"/>
    </row>
    <row r="417" spans="3:17" ht="18">
      <c r="C417" s="3"/>
      <c r="D417" s="3"/>
      <c r="J417" s="3"/>
      <c r="K417" s="11"/>
      <c r="L417" s="3"/>
      <c r="M417" s="3"/>
      <c r="N417" s="3"/>
      <c r="O417" s="3"/>
      <c r="P417" s="3"/>
      <c r="Q417" s="3"/>
    </row>
    <row r="418" spans="3:17" ht="18">
      <c r="C418" s="3"/>
      <c r="D418" s="3"/>
      <c r="J418" s="3"/>
      <c r="K418" s="11"/>
      <c r="L418" s="3"/>
      <c r="M418" s="3"/>
      <c r="N418" s="3"/>
      <c r="O418" s="3"/>
      <c r="P418" s="3"/>
      <c r="Q418" s="3"/>
    </row>
    <row r="419" spans="3:17" ht="18">
      <c r="C419" s="3"/>
      <c r="D419" s="3"/>
      <c r="J419" s="3"/>
      <c r="K419" s="11"/>
      <c r="L419" s="3"/>
      <c r="M419" s="3"/>
      <c r="N419" s="3"/>
      <c r="O419" s="3"/>
      <c r="P419" s="3"/>
      <c r="Q419" s="3"/>
    </row>
    <row r="420" spans="3:17" ht="18">
      <c r="C420" s="3"/>
      <c r="D420" s="3"/>
      <c r="J420" s="3"/>
      <c r="K420" s="11"/>
      <c r="L420" s="3"/>
      <c r="M420" s="3"/>
      <c r="N420" s="3"/>
      <c r="O420" s="3"/>
      <c r="P420" s="3"/>
      <c r="Q420" s="3"/>
    </row>
    <row r="421" spans="3:17" ht="18">
      <c r="C421" s="3"/>
      <c r="D421" s="3"/>
      <c r="J421" s="3"/>
      <c r="K421" s="11"/>
      <c r="L421" s="3"/>
      <c r="M421" s="3"/>
      <c r="N421" s="3"/>
      <c r="O421" s="3"/>
      <c r="P421" s="3"/>
      <c r="Q421" s="3"/>
    </row>
    <row r="422" spans="3:17" ht="18">
      <c r="C422" s="3"/>
      <c r="D422" s="3"/>
      <c r="J422" s="3"/>
      <c r="K422" s="11"/>
      <c r="L422" s="3"/>
      <c r="M422" s="3"/>
      <c r="N422" s="3"/>
      <c r="O422" s="3"/>
      <c r="P422" s="3"/>
      <c r="Q422" s="3"/>
    </row>
    <row r="423" spans="3:17" ht="18">
      <c r="C423" s="3"/>
      <c r="D423" s="3"/>
      <c r="J423" s="3"/>
      <c r="K423" s="11"/>
      <c r="L423" s="3"/>
      <c r="M423" s="3"/>
      <c r="N423" s="3"/>
      <c r="O423" s="3"/>
      <c r="P423" s="3"/>
      <c r="Q423" s="3"/>
    </row>
    <row r="424" spans="3:17" ht="18">
      <c r="C424" s="3"/>
      <c r="D424" s="3"/>
      <c r="J424" s="3"/>
      <c r="K424" s="11"/>
      <c r="L424" s="3"/>
      <c r="M424" s="3"/>
      <c r="N424" s="3"/>
      <c r="O424" s="3"/>
      <c r="P424" s="3"/>
      <c r="Q424" s="3"/>
    </row>
    <row r="425" spans="3:17" ht="18">
      <c r="C425" s="3"/>
      <c r="D425" s="3"/>
      <c r="J425" s="3"/>
      <c r="K425" s="11"/>
      <c r="L425" s="3"/>
      <c r="M425" s="3"/>
      <c r="N425" s="3"/>
      <c r="O425" s="3"/>
      <c r="P425" s="3"/>
      <c r="Q425" s="3"/>
    </row>
    <row r="426" spans="3:17" ht="18">
      <c r="C426" s="3"/>
      <c r="D426" s="3"/>
      <c r="J426" s="3"/>
      <c r="K426" s="11"/>
      <c r="L426" s="3"/>
      <c r="M426" s="3"/>
      <c r="N426" s="3"/>
      <c r="O426" s="3"/>
      <c r="P426" s="3"/>
      <c r="Q426" s="3"/>
    </row>
    <row r="427" spans="3:17" ht="18">
      <c r="C427" s="3"/>
      <c r="D427" s="3"/>
      <c r="J427" s="3"/>
      <c r="K427" s="11"/>
      <c r="L427" s="3"/>
      <c r="M427" s="3"/>
      <c r="N427" s="3"/>
      <c r="O427" s="3"/>
      <c r="P427" s="3"/>
      <c r="Q427" s="3"/>
    </row>
    <row r="428" spans="3:17" ht="18">
      <c r="C428" s="3"/>
      <c r="D428" s="3"/>
      <c r="J428" s="3"/>
      <c r="K428" s="11"/>
      <c r="L428" s="3"/>
      <c r="M428" s="3"/>
      <c r="N428" s="3"/>
      <c r="O428" s="3"/>
      <c r="P428" s="3"/>
      <c r="Q428" s="3"/>
    </row>
    <row r="429" spans="3:17" ht="18">
      <c r="C429" s="3"/>
      <c r="D429" s="3"/>
      <c r="J429" s="3"/>
      <c r="K429" s="11"/>
      <c r="L429" s="3"/>
      <c r="M429" s="3"/>
      <c r="N429" s="3"/>
      <c r="O429" s="3"/>
      <c r="P429" s="3"/>
      <c r="Q429" s="3"/>
    </row>
    <row r="430" spans="3:17" ht="18">
      <c r="C430" s="3"/>
      <c r="D430" s="3"/>
      <c r="J430" s="3"/>
      <c r="K430" s="11"/>
      <c r="L430" s="3"/>
      <c r="M430" s="3"/>
      <c r="N430" s="3"/>
      <c r="O430" s="3"/>
      <c r="P430" s="3"/>
      <c r="Q430" s="3"/>
    </row>
    <row r="431" spans="3:17" ht="18">
      <c r="C431" s="3"/>
      <c r="D431" s="3"/>
      <c r="J431" s="3"/>
      <c r="K431" s="11"/>
      <c r="L431" s="3"/>
      <c r="M431" s="3"/>
      <c r="N431" s="3"/>
      <c r="O431" s="3"/>
      <c r="P431" s="3"/>
      <c r="Q431" s="3"/>
    </row>
    <row r="432" spans="3:17" ht="18">
      <c r="C432" s="3"/>
      <c r="D432" s="3"/>
      <c r="J432" s="3"/>
      <c r="K432" s="11"/>
      <c r="L432" s="3"/>
      <c r="M432" s="3"/>
      <c r="N432" s="3"/>
      <c r="O432" s="3"/>
      <c r="P432" s="3"/>
      <c r="Q432" s="3"/>
    </row>
    <row r="433" spans="3:17" ht="18">
      <c r="C433" s="3"/>
      <c r="D433" s="3"/>
      <c r="J433" s="3"/>
      <c r="K433" s="11"/>
      <c r="L433" s="3"/>
      <c r="M433" s="3"/>
      <c r="N433" s="3"/>
      <c r="O433" s="3"/>
      <c r="P433" s="3"/>
      <c r="Q433" s="3"/>
    </row>
    <row r="434" spans="3:17" ht="18">
      <c r="C434" s="3"/>
      <c r="D434" s="3"/>
      <c r="J434" s="3"/>
      <c r="K434" s="11"/>
      <c r="L434" s="3"/>
      <c r="M434" s="3"/>
      <c r="N434" s="3"/>
      <c r="O434" s="3"/>
      <c r="P434" s="3"/>
      <c r="Q434" s="3"/>
    </row>
    <row r="435" spans="3:17" ht="18">
      <c r="C435" s="3"/>
      <c r="D435" s="3"/>
      <c r="J435" s="3"/>
      <c r="K435" s="11"/>
      <c r="L435" s="3"/>
      <c r="M435" s="3"/>
      <c r="N435" s="3"/>
      <c r="O435" s="3"/>
      <c r="P435" s="3"/>
      <c r="Q435" s="3"/>
    </row>
    <row r="436" spans="3:17" ht="18">
      <c r="C436" s="3"/>
      <c r="D436" s="3"/>
      <c r="J436" s="3"/>
      <c r="K436" s="11"/>
      <c r="L436" s="3"/>
      <c r="M436" s="3"/>
      <c r="N436" s="3"/>
      <c r="O436" s="3"/>
      <c r="P436" s="3"/>
      <c r="Q436" s="3"/>
    </row>
    <row r="437" spans="3:17" ht="18">
      <c r="C437" s="3"/>
      <c r="D437" s="3"/>
      <c r="J437" s="3"/>
      <c r="K437" s="11"/>
      <c r="L437" s="3"/>
      <c r="M437" s="3"/>
      <c r="N437" s="3"/>
      <c r="O437" s="3"/>
      <c r="P437" s="3"/>
      <c r="Q437" s="3"/>
    </row>
    <row r="438" spans="3:17" ht="18">
      <c r="C438" s="3"/>
      <c r="D438" s="3"/>
      <c r="J438" s="3"/>
      <c r="K438" s="11"/>
      <c r="L438" s="3"/>
      <c r="M438" s="3"/>
      <c r="N438" s="3"/>
      <c r="O438" s="3"/>
      <c r="P438" s="3"/>
      <c r="Q438" s="3"/>
    </row>
    <row r="439" spans="3:17" ht="18">
      <c r="C439" s="3"/>
      <c r="D439" s="3"/>
      <c r="J439" s="3"/>
      <c r="K439" s="11"/>
      <c r="L439" s="3"/>
      <c r="M439" s="3"/>
      <c r="N439" s="3"/>
      <c r="O439" s="3"/>
      <c r="P439" s="3"/>
      <c r="Q439" s="3"/>
    </row>
    <row r="440" spans="3:17" ht="18">
      <c r="C440" s="3"/>
      <c r="D440" s="3"/>
      <c r="J440" s="3"/>
      <c r="K440" s="11"/>
      <c r="L440" s="3"/>
      <c r="M440" s="3"/>
      <c r="N440" s="3"/>
      <c r="O440" s="3"/>
      <c r="P440" s="3"/>
      <c r="Q440" s="3"/>
    </row>
    <row r="441" spans="3:17" ht="18">
      <c r="C441" s="3"/>
      <c r="D441" s="3"/>
      <c r="J441" s="3"/>
      <c r="K441" s="11"/>
      <c r="L441" s="3"/>
      <c r="M441" s="3"/>
      <c r="N441" s="3"/>
      <c r="O441" s="3"/>
      <c r="P441" s="3"/>
      <c r="Q441" s="3"/>
    </row>
    <row r="442" spans="3:17" ht="18">
      <c r="C442" s="3"/>
      <c r="D442" s="3"/>
      <c r="J442" s="3"/>
      <c r="K442" s="11"/>
      <c r="L442" s="3"/>
      <c r="M442" s="3"/>
      <c r="N442" s="3"/>
      <c r="O442" s="3"/>
      <c r="P442" s="3"/>
      <c r="Q442" s="3"/>
    </row>
    <row r="443" spans="3:17" ht="18">
      <c r="C443" s="3"/>
      <c r="D443" s="3"/>
      <c r="J443" s="3"/>
      <c r="K443" s="11"/>
      <c r="L443" s="3"/>
      <c r="M443" s="3"/>
      <c r="N443" s="3"/>
      <c r="O443" s="3"/>
      <c r="P443" s="3"/>
      <c r="Q443" s="3"/>
    </row>
    <row r="444" spans="3:17" ht="18">
      <c r="C444" s="3"/>
      <c r="D444" s="3"/>
      <c r="J444" s="3"/>
      <c r="K444" s="11"/>
      <c r="L444" s="3"/>
      <c r="M444" s="3"/>
      <c r="N444" s="3"/>
      <c r="O444" s="3"/>
      <c r="P444" s="3"/>
      <c r="Q444" s="3"/>
    </row>
    <row r="445" spans="3:17" ht="18">
      <c r="C445" s="3"/>
      <c r="D445" s="3"/>
      <c r="J445" s="3"/>
      <c r="K445" s="11"/>
      <c r="L445" s="3"/>
      <c r="M445" s="3"/>
      <c r="N445" s="3"/>
      <c r="O445" s="3"/>
      <c r="P445" s="3"/>
      <c r="Q445" s="3"/>
    </row>
    <row r="446" spans="3:17" ht="18">
      <c r="C446" s="3"/>
      <c r="D446" s="3"/>
      <c r="J446" s="3"/>
      <c r="K446" s="11"/>
      <c r="L446" s="3"/>
      <c r="M446" s="3"/>
      <c r="N446" s="3"/>
      <c r="O446" s="3"/>
      <c r="P446" s="3"/>
      <c r="Q446" s="3"/>
    </row>
    <row r="447" spans="3:17" ht="18">
      <c r="C447" s="3"/>
      <c r="D447" s="3"/>
      <c r="J447" s="3"/>
      <c r="K447" s="11"/>
      <c r="L447" s="3"/>
      <c r="M447" s="3"/>
      <c r="N447" s="3"/>
      <c r="O447" s="3"/>
      <c r="P447" s="3"/>
      <c r="Q447" s="3"/>
    </row>
    <row r="448" spans="3:17" ht="18">
      <c r="C448" s="3"/>
      <c r="D448" s="3"/>
      <c r="J448" s="3"/>
      <c r="K448" s="11"/>
      <c r="L448" s="3"/>
      <c r="M448" s="3"/>
      <c r="N448" s="3"/>
      <c r="O448" s="3"/>
      <c r="P448" s="3"/>
      <c r="Q448" s="3"/>
    </row>
    <row r="449" spans="3:17" ht="18">
      <c r="C449" s="3"/>
      <c r="D449" s="3"/>
      <c r="J449" s="3"/>
      <c r="K449" s="11"/>
      <c r="L449" s="3"/>
      <c r="M449" s="3"/>
      <c r="N449" s="3"/>
      <c r="O449" s="3"/>
      <c r="P449" s="3"/>
      <c r="Q449" s="3"/>
    </row>
    <row r="450" spans="3:17" ht="18">
      <c r="C450" s="3"/>
      <c r="D450" s="3"/>
      <c r="J450" s="3"/>
      <c r="K450" s="11"/>
      <c r="L450" s="3"/>
      <c r="M450" s="3"/>
      <c r="N450" s="3"/>
      <c r="O450" s="3"/>
      <c r="P450" s="3"/>
      <c r="Q450" s="3"/>
    </row>
    <row r="451" spans="3:17" ht="18">
      <c r="C451" s="3"/>
      <c r="D451" s="3"/>
      <c r="J451" s="3"/>
      <c r="K451" s="11"/>
      <c r="L451" s="3"/>
      <c r="M451" s="3"/>
      <c r="N451" s="3"/>
      <c r="O451" s="3"/>
      <c r="P451" s="3"/>
      <c r="Q451" s="3"/>
    </row>
    <row r="452" spans="3:17" ht="18">
      <c r="C452" s="3"/>
      <c r="D452" s="3"/>
      <c r="J452" s="3"/>
      <c r="K452" s="11"/>
      <c r="L452" s="3"/>
      <c r="M452" s="3"/>
      <c r="N452" s="3"/>
      <c r="O452" s="3"/>
      <c r="P452" s="3"/>
      <c r="Q452" s="3"/>
    </row>
    <row r="453" spans="3:17" ht="18">
      <c r="C453" s="3"/>
      <c r="D453" s="3"/>
      <c r="J453" s="3"/>
      <c r="K453" s="11"/>
      <c r="L453" s="3"/>
      <c r="M453" s="3"/>
      <c r="N453" s="3"/>
      <c r="O453" s="3"/>
      <c r="P453" s="3"/>
      <c r="Q453" s="3"/>
    </row>
    <row r="454" spans="3:17" ht="18">
      <c r="C454" s="3"/>
      <c r="D454" s="3"/>
      <c r="J454" s="3"/>
      <c r="K454" s="11"/>
      <c r="L454" s="3"/>
      <c r="M454" s="3"/>
      <c r="N454" s="3"/>
      <c r="O454" s="3"/>
      <c r="P454" s="3"/>
      <c r="Q454" s="3"/>
    </row>
    <row r="455" spans="3:17" ht="18">
      <c r="C455" s="3"/>
      <c r="D455" s="3"/>
      <c r="J455" s="3"/>
      <c r="K455" s="11"/>
      <c r="L455" s="3"/>
      <c r="M455" s="3"/>
      <c r="N455" s="3"/>
      <c r="O455" s="3"/>
      <c r="P455" s="3"/>
      <c r="Q455" s="3"/>
    </row>
    <row r="456" spans="3:17" ht="18">
      <c r="C456" s="3"/>
      <c r="D456" s="3"/>
      <c r="J456" s="3"/>
      <c r="K456" s="11"/>
      <c r="L456" s="3"/>
      <c r="M456" s="3"/>
      <c r="N456" s="3"/>
      <c r="O456" s="3"/>
      <c r="P456" s="3"/>
      <c r="Q456" s="3"/>
    </row>
    <row r="457" spans="3:17" ht="18">
      <c r="C457" s="3"/>
      <c r="D457" s="3"/>
      <c r="J457" s="3"/>
      <c r="K457" s="11"/>
      <c r="L457" s="3"/>
      <c r="M457" s="3"/>
      <c r="N457" s="3"/>
      <c r="O457" s="3"/>
      <c r="P457" s="3"/>
      <c r="Q457" s="3"/>
    </row>
    <row r="458" spans="3:17" ht="18">
      <c r="C458" s="3"/>
      <c r="D458" s="3"/>
      <c r="J458" s="3"/>
      <c r="K458" s="11"/>
      <c r="L458" s="3"/>
      <c r="M458" s="3"/>
      <c r="N458" s="3"/>
      <c r="O458" s="3"/>
      <c r="P458" s="3"/>
      <c r="Q458" s="3"/>
    </row>
    <row r="459" spans="3:17" ht="18">
      <c r="C459" s="3"/>
      <c r="D459" s="3"/>
      <c r="J459" s="3"/>
      <c r="K459" s="11"/>
      <c r="L459" s="3"/>
      <c r="M459" s="3"/>
      <c r="N459" s="3"/>
      <c r="O459" s="3"/>
      <c r="P459" s="3"/>
      <c r="Q459" s="3"/>
    </row>
    <row r="460" spans="3:17" ht="18">
      <c r="C460" s="3"/>
      <c r="D460" s="3"/>
      <c r="J460" s="3"/>
      <c r="K460" s="11"/>
      <c r="L460" s="3"/>
      <c r="M460" s="3"/>
      <c r="N460" s="3"/>
      <c r="O460" s="3"/>
      <c r="P460" s="3"/>
      <c r="Q460" s="3"/>
    </row>
    <row r="461" spans="3:17" ht="18">
      <c r="C461" s="3"/>
      <c r="D461" s="3"/>
      <c r="J461" s="3"/>
      <c r="K461" s="11"/>
      <c r="L461" s="3"/>
      <c r="M461" s="3"/>
      <c r="N461" s="3"/>
      <c r="O461" s="3"/>
      <c r="P461" s="3"/>
      <c r="Q461" s="3"/>
    </row>
    <row r="462" spans="3:17" ht="18">
      <c r="C462" s="3"/>
      <c r="D462" s="3"/>
      <c r="J462" s="3"/>
      <c r="K462" s="11"/>
      <c r="L462" s="3"/>
      <c r="M462" s="3"/>
      <c r="N462" s="3"/>
      <c r="O462" s="3"/>
      <c r="P462" s="3"/>
      <c r="Q462" s="3"/>
    </row>
    <row r="463" spans="3:17" ht="18">
      <c r="C463" s="3"/>
      <c r="D463" s="3"/>
      <c r="J463" s="3"/>
      <c r="K463" s="11"/>
      <c r="L463" s="3"/>
      <c r="M463" s="3"/>
      <c r="N463" s="3"/>
      <c r="O463" s="3"/>
      <c r="P463" s="3"/>
      <c r="Q463" s="3"/>
    </row>
    <row r="464" spans="3:17" ht="18">
      <c r="C464" s="3"/>
      <c r="D464" s="3"/>
      <c r="J464" s="3"/>
      <c r="K464" s="11"/>
      <c r="L464" s="3"/>
      <c r="M464" s="3"/>
      <c r="N464" s="3"/>
      <c r="O464" s="3"/>
      <c r="P464" s="3"/>
      <c r="Q464" s="3"/>
    </row>
    <row r="465" spans="3:17" ht="18">
      <c r="C465" s="3"/>
      <c r="D465" s="3"/>
      <c r="J465" s="3"/>
      <c r="K465" s="11"/>
      <c r="L465" s="3"/>
      <c r="M465" s="3"/>
      <c r="N465" s="3"/>
      <c r="O465" s="3"/>
      <c r="P465" s="3"/>
      <c r="Q465" s="3"/>
    </row>
    <row r="466" spans="3:17" ht="18">
      <c r="C466" s="3"/>
      <c r="D466" s="3"/>
      <c r="J466" s="3"/>
      <c r="K466" s="11"/>
      <c r="L466" s="3"/>
      <c r="M466" s="3"/>
      <c r="N466" s="3"/>
      <c r="O466" s="3"/>
      <c r="P466" s="3"/>
      <c r="Q466" s="3"/>
    </row>
    <row r="467" spans="3:17" ht="18">
      <c r="C467" s="3"/>
      <c r="D467" s="3"/>
      <c r="J467" s="3"/>
      <c r="K467" s="11"/>
      <c r="L467" s="3"/>
      <c r="M467" s="3"/>
      <c r="N467" s="3"/>
      <c r="O467" s="3"/>
      <c r="P467" s="3"/>
      <c r="Q467" s="3"/>
    </row>
    <row r="468" spans="3:17" ht="18">
      <c r="C468" s="3"/>
      <c r="D468" s="3"/>
      <c r="J468" s="3"/>
      <c r="K468" s="11"/>
      <c r="L468" s="3"/>
      <c r="M468" s="3"/>
      <c r="N468" s="3"/>
      <c r="O468" s="3"/>
      <c r="P468" s="3"/>
      <c r="Q468" s="3"/>
    </row>
    <row r="469" spans="3:17" ht="18">
      <c r="C469" s="3"/>
      <c r="D469" s="3"/>
      <c r="J469" s="3"/>
      <c r="K469" s="11"/>
      <c r="L469" s="3"/>
      <c r="M469" s="3"/>
      <c r="N469" s="3"/>
      <c r="O469" s="3"/>
      <c r="P469" s="3"/>
      <c r="Q469" s="3"/>
    </row>
    <row r="470" spans="3:17" ht="18">
      <c r="C470" s="3"/>
      <c r="D470" s="3"/>
      <c r="J470" s="3"/>
      <c r="K470" s="11"/>
      <c r="L470" s="3"/>
      <c r="M470" s="3"/>
      <c r="N470" s="3"/>
      <c r="O470" s="3"/>
      <c r="P470" s="3"/>
      <c r="Q470" s="3"/>
    </row>
    <row r="471" spans="3:17" ht="18">
      <c r="C471" s="3"/>
      <c r="D471" s="3"/>
      <c r="J471" s="3"/>
      <c r="K471" s="11"/>
      <c r="L471" s="3"/>
      <c r="M471" s="3"/>
      <c r="N471" s="3"/>
      <c r="O471" s="3"/>
      <c r="P471" s="3"/>
      <c r="Q471" s="3"/>
    </row>
    <row r="472" spans="3:17" ht="18">
      <c r="C472" s="3"/>
      <c r="D472" s="3"/>
      <c r="J472" s="3"/>
      <c r="K472" s="11"/>
      <c r="L472" s="3"/>
      <c r="M472" s="3"/>
      <c r="N472" s="3"/>
      <c r="O472" s="3"/>
      <c r="P472" s="3"/>
      <c r="Q472" s="3"/>
    </row>
  </sheetData>
  <sheetProtection/>
  <mergeCells count="182">
    <mergeCell ref="A98:AA98"/>
    <mergeCell ref="A97:AA97"/>
    <mergeCell ref="A131:AA131"/>
    <mergeCell ref="A132:AA132"/>
    <mergeCell ref="A7:AA7"/>
    <mergeCell ref="A8:AA8"/>
    <mergeCell ref="A31:AA31"/>
    <mergeCell ref="A32:AA32"/>
    <mergeCell ref="A59:AA59"/>
    <mergeCell ref="A60:AA60"/>
    <mergeCell ref="AA3:AA5"/>
    <mergeCell ref="T4:T5"/>
    <mergeCell ref="U4:V4"/>
    <mergeCell ref="Z4:Z5"/>
    <mergeCell ref="J6:K6"/>
    <mergeCell ref="L6:M6"/>
    <mergeCell ref="U6:V6"/>
    <mergeCell ref="S4:S5"/>
    <mergeCell ref="W4:W5"/>
    <mergeCell ref="X4:X5"/>
    <mergeCell ref="Y4:Y5"/>
    <mergeCell ref="R3:R5"/>
    <mergeCell ref="S3:Z3"/>
    <mergeCell ref="D6:I6"/>
    <mergeCell ref="K4:K5"/>
    <mergeCell ref="L122:M122"/>
    <mergeCell ref="L106:M106"/>
    <mergeCell ref="L107:M107"/>
    <mergeCell ref="L108:M108"/>
    <mergeCell ref="L138:M138"/>
    <mergeCell ref="L139:M139"/>
    <mergeCell ref="L133:M133"/>
    <mergeCell ref="L134:M134"/>
    <mergeCell ref="L135:M135"/>
    <mergeCell ref="L136:M136"/>
    <mergeCell ref="L137:M137"/>
    <mergeCell ref="L144:M144"/>
    <mergeCell ref="L145:M145"/>
    <mergeCell ref="L146:M146"/>
    <mergeCell ref="L140:M140"/>
    <mergeCell ref="L141:M141"/>
    <mergeCell ref="L143:M143"/>
    <mergeCell ref="L39:M39"/>
    <mergeCell ref="L102:M102"/>
    <mergeCell ref="L103:M103"/>
    <mergeCell ref="L104:M104"/>
    <mergeCell ref="L105:M105"/>
    <mergeCell ref="L100:M100"/>
    <mergeCell ref="L101:M101"/>
    <mergeCell ref="A82:AA82"/>
    <mergeCell ref="A83:AA83"/>
    <mergeCell ref="L58:M58"/>
    <mergeCell ref="L25:M25"/>
    <mergeCell ref="L26:M26"/>
    <mergeCell ref="L27:M27"/>
    <mergeCell ref="L40:M40"/>
    <mergeCell ref="L44:M44"/>
    <mergeCell ref="L45:M45"/>
    <mergeCell ref="L42:M42"/>
    <mergeCell ref="L43:M43"/>
    <mergeCell ref="L41:M41"/>
    <mergeCell ref="L18:M18"/>
    <mergeCell ref="L19:M19"/>
    <mergeCell ref="L20:M20"/>
    <mergeCell ref="L23:M23"/>
    <mergeCell ref="L22:M22"/>
    <mergeCell ref="L21:M21"/>
    <mergeCell ref="L84:M84"/>
    <mergeCell ref="L81:M81"/>
    <mergeCell ref="L65:M65"/>
    <mergeCell ref="L66:M66"/>
    <mergeCell ref="L76:M76"/>
    <mergeCell ref="L94:M94"/>
    <mergeCell ref="L63:M63"/>
    <mergeCell ref="L64:M64"/>
    <mergeCell ref="L61:M61"/>
    <mergeCell ref="L67:M67"/>
    <mergeCell ref="L68:M68"/>
    <mergeCell ref="A85:Q85"/>
    <mergeCell ref="L69:M69"/>
    <mergeCell ref="L70:M70"/>
    <mergeCell ref="D80:I80"/>
    <mergeCell ref="D81:I81"/>
    <mergeCell ref="L77:M77"/>
    <mergeCell ref="L78:M78"/>
    <mergeCell ref="L74:M74"/>
    <mergeCell ref="L75:M75"/>
    <mergeCell ref="L71:M71"/>
    <mergeCell ref="L72:M72"/>
    <mergeCell ref="L79:M79"/>
    <mergeCell ref="L92:M92"/>
    <mergeCell ref="L93:M93"/>
    <mergeCell ref="L86:M86"/>
    <mergeCell ref="L88:M88"/>
    <mergeCell ref="L91:M91"/>
    <mergeCell ref="L89:M89"/>
    <mergeCell ref="L90:M90"/>
    <mergeCell ref="L87:M87"/>
    <mergeCell ref="L15:M15"/>
    <mergeCell ref="L37:M37"/>
    <mergeCell ref="L38:M38"/>
    <mergeCell ref="L30:M30"/>
    <mergeCell ref="L33:M33"/>
    <mergeCell ref="L34:M34"/>
    <mergeCell ref="L24:M24"/>
    <mergeCell ref="L36:M36"/>
    <mergeCell ref="L35:M35"/>
    <mergeCell ref="L17:M17"/>
    <mergeCell ref="L49:M49"/>
    <mergeCell ref="L50:M50"/>
    <mergeCell ref="L51:M51"/>
    <mergeCell ref="L52:M52"/>
    <mergeCell ref="L53:M53"/>
    <mergeCell ref="L47:M47"/>
    <mergeCell ref="C3:Q3"/>
    <mergeCell ref="L4:M4"/>
    <mergeCell ref="N4:N5"/>
    <mergeCell ref="L48:M48"/>
    <mergeCell ref="L46:M46"/>
    <mergeCell ref="J4:J5"/>
    <mergeCell ref="L14:M14"/>
    <mergeCell ref="L12:M12"/>
    <mergeCell ref="L13:M13"/>
    <mergeCell ref="L9:M9"/>
    <mergeCell ref="P4:P5"/>
    <mergeCell ref="Q4:Q5"/>
    <mergeCell ref="A10:Q10"/>
    <mergeCell ref="L11:M11"/>
    <mergeCell ref="L16:M16"/>
    <mergeCell ref="L56:M56"/>
    <mergeCell ref="L123:M123"/>
    <mergeCell ref="L116:M116"/>
    <mergeCell ref="L117:M117"/>
    <mergeCell ref="L118:M118"/>
    <mergeCell ref="L119:M119"/>
    <mergeCell ref="L96:M96"/>
    <mergeCell ref="L99:M99"/>
    <mergeCell ref="L120:M120"/>
    <mergeCell ref="L121:M121"/>
    <mergeCell ref="L113:M113"/>
    <mergeCell ref="L114:M114"/>
    <mergeCell ref="L115:M115"/>
    <mergeCell ref="L109:M109"/>
    <mergeCell ref="L110:M110"/>
    <mergeCell ref="L111:M111"/>
    <mergeCell ref="L112:M112"/>
    <mergeCell ref="L73:M73"/>
    <mergeCell ref="L124:M124"/>
    <mergeCell ref="L130:M130"/>
    <mergeCell ref="L125:M125"/>
    <mergeCell ref="L126:M126"/>
    <mergeCell ref="L128:M128"/>
    <mergeCell ref="L127:M127"/>
    <mergeCell ref="D129:I129"/>
    <mergeCell ref="D130:I130"/>
    <mergeCell ref="L55:M55"/>
    <mergeCell ref="D95:I95"/>
    <mergeCell ref="D30:I30"/>
    <mergeCell ref="D96:I96"/>
    <mergeCell ref="D128:I128"/>
    <mergeCell ref="D58:I58"/>
    <mergeCell ref="D79:I79"/>
    <mergeCell ref="L62:M62"/>
    <mergeCell ref="D56:I56"/>
    <mergeCell ref="D4:I5"/>
    <mergeCell ref="D28:I28"/>
    <mergeCell ref="D29:I29"/>
    <mergeCell ref="D57:I57"/>
    <mergeCell ref="O4:O5"/>
    <mergeCell ref="C4:C5"/>
    <mergeCell ref="B3:B5"/>
    <mergeCell ref="L54:M54"/>
    <mergeCell ref="A1:AA2"/>
    <mergeCell ref="A3:A5"/>
    <mergeCell ref="L28:M28"/>
    <mergeCell ref="D146:I146"/>
    <mergeCell ref="D141:I141"/>
    <mergeCell ref="D142:I142"/>
    <mergeCell ref="D143:I143"/>
    <mergeCell ref="D144:I144"/>
    <mergeCell ref="D145:I145"/>
    <mergeCell ref="D94:I94"/>
  </mergeCells>
  <printOptions/>
  <pageMargins left="0.7086614173228347" right="0.5118110236220472" top="0.4724409448818898" bottom="0.7086614173228347" header="0.5118110236220472" footer="0.5118110236220472"/>
  <pageSetup fitToHeight="0" fitToWidth="1" horizontalDpi="600" verticalDpi="600" orientation="landscape" paperSize="9" scale="40" r:id="rId1"/>
  <rowBreaks count="2" manualBreakCount="2">
    <brk id="32" max="26" man="1"/>
    <brk id="58" max="2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vitaus</dc:creator>
  <cp:keywords/>
  <dc:description/>
  <cp:lastModifiedBy>Казбекова Айгерим</cp:lastModifiedBy>
  <cp:lastPrinted>2022-01-21T10:10:24Z</cp:lastPrinted>
  <dcterms:created xsi:type="dcterms:W3CDTF">2006-06-29T10:34:16Z</dcterms:created>
  <dcterms:modified xsi:type="dcterms:W3CDTF">2024-01-08T06:44:32Z</dcterms:modified>
  <cp:category/>
  <cp:version/>
  <cp:contentType/>
  <cp:contentStatus/>
</cp:coreProperties>
</file>