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Лист1" sheetId="1" r:id="rId1"/>
  </sheets>
  <definedNames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<sst xmlns="http://schemas.openxmlformats.org/spreadsheetml/2006/main" count="205" uniqueCount="120">
  <si>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</si>
  <si>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</si>
  <si>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</si>
  <si>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</si>
  <si>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</si>
  <si>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</si>
  <si>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</si>
  <si>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</si>
  <si>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</si>
  <si>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</si>
  <si>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</si>
  <si>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</si>
  <si>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</si>
  <si>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</si>
  <si>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</si>
  <si>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</si>
  <si>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</si>
  <si>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</si>
  <si>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</si>
  <si>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</si>
  <si>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</si>
  <si>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</si>
  <si>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</si>
  <si>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</si>
  <si>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</si>
  <si>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</si>
  <si>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</si>
  <si>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</si>
  <si>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</si>
  <si>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</si>
  <si>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</si>
  <si>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</si>
  <si>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</si>
  <si>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</si>
  <si>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</si>
  <si>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</si>
  <si>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</si>
  <si>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</si>
  <si>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</si>
  <si>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</si>
  <si>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</si>
  <si>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</si>
  <si>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</si>
  <si>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</si>
  <si>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</si>
  <si>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</si>
  <si>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</si>
  <si>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</si>
  <si>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</si>
  <si>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</si>
  <si>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</si>
  <si>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</si>
  <si>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</si>
  <si>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</si>
  <si>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</si>
  <si>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</si>
  <si>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</si>
  <si>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</si>
  <si>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</si>
  <si>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</si>
  <si>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</si>
  <si>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</si>
  <si>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</si>
  <si>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</si>
  <si>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</si>
  <si>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</si>
  <si>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</si>
  <si>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</si>
  <si>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</si>
  <si>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</si>
  <si>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</si>
  <si>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</si>
  <si>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</si>
  <si>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</si>
  <si>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</si>
  <si>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</si>
  <si>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</si>
  <si>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</si>
  <si>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Алексеевские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</si>
  <si>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</si>
  <si>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</si>
  <si>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</si>
  <si>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</si>
  <si>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</si>
  <si>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</si>
  <si>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</si>
  <si>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</si>
  <si>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</si>
  <si>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</si>
  <si>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</si>
  <si>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</si>
  <si>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</si>
  <si>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</si>
  <si>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</si>
  <si>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</si>
  <si>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</si>
  <si>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</si>
  <si>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</si>
  <si>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</si>
  <si>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</si>
  <si>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</si>
  <si>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</si>
  <si>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</si>
  <si>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</si>
  <si>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</si>
  <si>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</si>
  <si>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</si>
  <si>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</si>
  <si>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</si>
  <si>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</si>
  <si>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</si>
  <si>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</si>
  <si>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</si>
  <si>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</si>
  <si>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</si>
  <si>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</si>
  <si>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</si>
  <si>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</si>
  <si>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 xml:space="preserve">Загрузка силовых трансформаторов                                                                                              
на ПС Степногорских МЭС на 15 сентября 2021 г.  </t>
  </si>
  <si>
    <t>1,6+1,8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</si>
</sst>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72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2" fontId="0" fillId="34" borderId="14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tabSelected="1" view="pageBreakPreview" zoomScale="90" zoomScaleNormal="85" zoomScaleSheetLayoutView="90" zoomScalePageLayoutView="0" workbookViewId="0" topLeftCell="A49">
      <selection activeCell="I8" sqref="I8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88" t="s">
        <v>16</v>
      </c>
      <c r="B3" s="87" t="s">
        <v>79</v>
      </c>
      <c r="C3" s="83" t="s">
        <v>88</v>
      </c>
      <c r="D3" s="84"/>
      <c r="E3" s="84"/>
      <c r="F3" s="84"/>
      <c r="G3" s="84"/>
      <c r="H3" s="84"/>
      <c r="I3" s="84"/>
      <c r="J3" s="85"/>
    </row>
    <row r="4" spans="1:10" s="4" customFormat="1" ht="69.75" customHeight="1">
      <c r="A4" s="89"/>
      <c r="B4" s="87"/>
      <c r="C4" s="87" t="s">
        <v>96</v>
      </c>
      <c r="D4" s="64" t="s">
        <v>80</v>
      </c>
      <c r="E4" s="64" t="s">
        <v>81</v>
      </c>
      <c r="F4" s="64"/>
      <c r="G4" s="64" t="s">
        <v>84</v>
      </c>
      <c r="H4" s="64" t="s">
        <v>85</v>
      </c>
      <c r="I4" s="64" t="s">
        <v>86</v>
      </c>
      <c r="J4" s="64" t="s">
        <v>87</v>
      </c>
    </row>
    <row r="5" spans="1:10" s="4" customFormat="1" ht="16.5" customHeight="1">
      <c r="A5" s="90"/>
      <c r="B5" s="87"/>
      <c r="C5" s="87"/>
      <c r="D5" s="64"/>
      <c r="E5" s="10" t="s">
        <v>82</v>
      </c>
      <c r="F5" s="10" t="s">
        <v>83</v>
      </c>
      <c r="G5" s="64"/>
      <c r="H5" s="64"/>
      <c r="I5" s="64"/>
      <c r="J5" s="64"/>
    </row>
    <row r="6" spans="1:10" s="4" customFormat="1" ht="18" customHeight="1">
      <c r="A6" s="80" t="s">
        <v>78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s="12" customFormat="1" ht="18" customHeight="1">
      <c r="A7" s="77" t="s">
        <v>97</v>
      </c>
      <c r="B7" s="78"/>
      <c r="C7" s="78"/>
      <c r="D7" s="78"/>
      <c r="E7" s="78"/>
      <c r="F7" s="78"/>
      <c r="G7" s="78"/>
      <c r="H7" s="78"/>
      <c r="I7" s="78"/>
      <c r="J7" s="79"/>
    </row>
    <row r="8" spans="1:12" s="52" customFormat="1" ht="15.75" customHeight="1">
      <c r="A8" s="49" t="s">
        <v>0</v>
      </c>
      <c r="B8" s="50" t="s">
        <v>19</v>
      </c>
      <c r="C8" s="60" t="s">
        <v>103</v>
      </c>
      <c r="D8" s="59">
        <v>10.978</v>
      </c>
      <c r="E8" s="63">
        <v>0</v>
      </c>
      <c r="F8" s="63"/>
      <c r="G8" s="58">
        <f>D8</f>
        <v>10.978</v>
      </c>
      <c r="H8" s="48">
        <v>0</v>
      </c>
      <c r="I8" s="48">
        <f>10*1.4</f>
        <v>14</v>
      </c>
      <c r="J8" s="48">
        <f>I8-G8</f>
        <v>3.0220000000000002</v>
      </c>
      <c r="L8" s="53"/>
    </row>
    <row r="9" spans="1:16" s="56" customFormat="1" ht="15.75" customHeight="1">
      <c r="A9" s="54" t="s">
        <v>1</v>
      </c>
      <c r="B9" s="55" t="s">
        <v>18</v>
      </c>
      <c r="C9" s="60" t="s">
        <v>104</v>
      </c>
      <c r="D9" s="59">
        <v>0.122</v>
      </c>
      <c r="E9" s="63">
        <v>0</v>
      </c>
      <c r="F9" s="63"/>
      <c r="G9" s="58">
        <f>D9</f>
        <v>0.122</v>
      </c>
      <c r="H9" s="48">
        <v>0</v>
      </c>
      <c r="I9" s="48">
        <f>7.5*1.4</f>
        <v>10.5</v>
      </c>
      <c r="J9" s="48">
        <f>I9-G9</f>
        <v>10.378</v>
      </c>
      <c r="L9" s="53"/>
      <c r="M9" s="52"/>
      <c r="N9" s="52"/>
      <c r="O9" s="52"/>
      <c r="P9" s="52"/>
    </row>
    <row r="10" spans="1:16" s="56" customFormat="1" ht="15.75" customHeight="1">
      <c r="A10" s="54" t="s">
        <v>2</v>
      </c>
      <c r="B10" s="55" t="s">
        <v>20</v>
      </c>
      <c r="C10" s="51" t="s">
        <v>89</v>
      </c>
      <c r="D10" s="59">
        <v>0.556</v>
      </c>
      <c r="E10" s="63">
        <v>0</v>
      </c>
      <c r="F10" s="63"/>
      <c r="G10" s="58">
        <f aca="true" t="shared" si="0" ref="G10:G21">D10</f>
        <v>0.556</v>
      </c>
      <c r="H10" s="48">
        <v>0</v>
      </c>
      <c r="I10" s="48">
        <f>2.5*1.4</f>
        <v>3.5</v>
      </c>
      <c r="J10" s="48">
        <f aca="true" t="shared" si="1" ref="J10:J20">I10-G10</f>
        <v>2.944</v>
      </c>
      <c r="L10" s="53"/>
      <c r="M10" s="52"/>
      <c r="N10" s="52"/>
      <c r="O10" s="52"/>
      <c r="P10" s="52"/>
    </row>
    <row r="11" spans="1:16" s="56" customFormat="1" ht="15.75" customHeight="1">
      <c r="A11" s="54" t="s">
        <v>3</v>
      </c>
      <c r="B11" s="55" t="s">
        <v>93</v>
      </c>
      <c r="C11" s="60" t="s">
        <v>119</v>
      </c>
      <c r="D11" s="59">
        <v>0.044</v>
      </c>
      <c r="E11" s="63">
        <v>0</v>
      </c>
      <c r="F11" s="63"/>
      <c r="G11" s="58">
        <f t="shared" si="0"/>
        <v>0.044</v>
      </c>
      <c r="H11" s="48">
        <v>0</v>
      </c>
      <c r="I11" s="48">
        <f>1.6*1.4</f>
        <v>2.2399999999999998</v>
      </c>
      <c r="J11" s="48">
        <f t="shared" si="1"/>
        <v>2.1959999999999997</v>
      </c>
      <c r="L11" s="53"/>
      <c r="M11" s="52"/>
      <c r="N11" s="52"/>
      <c r="O11" s="52"/>
      <c r="P11" s="52"/>
    </row>
    <row r="12" spans="1:16" s="56" customFormat="1" ht="15.75" customHeight="1">
      <c r="A12" s="54" t="s">
        <v>4</v>
      </c>
      <c r="B12" s="55" t="s">
        <v>21</v>
      </c>
      <c r="C12" s="51" t="s">
        <v>90</v>
      </c>
      <c r="D12" s="59">
        <v>0.044</v>
      </c>
      <c r="E12" s="63">
        <v>0</v>
      </c>
      <c r="F12" s="63"/>
      <c r="G12" s="58">
        <f t="shared" si="0"/>
        <v>0.044</v>
      </c>
      <c r="H12" s="48">
        <v>0</v>
      </c>
      <c r="I12" s="48">
        <f>1.6*1.4</f>
        <v>2.2399999999999998</v>
      </c>
      <c r="J12" s="48">
        <f t="shared" si="1"/>
        <v>2.1959999999999997</v>
      </c>
      <c r="L12" s="53"/>
      <c r="M12" s="52"/>
      <c r="N12" s="52"/>
      <c r="O12" s="52"/>
      <c r="P12" s="52"/>
    </row>
    <row r="13" spans="1:16" s="56" customFormat="1" ht="15.75" customHeight="1">
      <c r="A13" s="54" t="s">
        <v>5</v>
      </c>
      <c r="B13" s="55" t="s">
        <v>22</v>
      </c>
      <c r="C13" s="51" t="s">
        <v>90</v>
      </c>
      <c r="D13" s="59">
        <v>0.489</v>
      </c>
      <c r="E13" s="63">
        <v>0</v>
      </c>
      <c r="F13" s="63"/>
      <c r="G13" s="58">
        <f t="shared" si="0"/>
        <v>0.489</v>
      </c>
      <c r="H13" s="48">
        <v>0</v>
      </c>
      <c r="I13" s="48">
        <f>1.6*1.4</f>
        <v>2.2399999999999998</v>
      </c>
      <c r="J13" s="48">
        <f t="shared" si="1"/>
        <v>1.751</v>
      </c>
      <c r="L13" s="53"/>
      <c r="M13" s="52"/>
      <c r="N13" s="52"/>
      <c r="O13" s="52"/>
      <c r="P13" s="52"/>
    </row>
    <row r="14" spans="1:16" s="56" customFormat="1" ht="15.75" customHeight="1">
      <c r="A14" s="54" t="s">
        <v>6</v>
      </c>
      <c r="B14" s="55" t="s">
        <v>23</v>
      </c>
      <c r="C14" s="51" t="s">
        <v>89</v>
      </c>
      <c r="D14" s="59">
        <v>0.433</v>
      </c>
      <c r="E14" s="63">
        <v>0</v>
      </c>
      <c r="F14" s="63"/>
      <c r="G14" s="58">
        <f t="shared" si="0"/>
        <v>0.433</v>
      </c>
      <c r="H14" s="48">
        <v>0</v>
      </c>
      <c r="I14" s="48">
        <f>2.5*1.4</f>
        <v>3.5</v>
      </c>
      <c r="J14" s="48">
        <f t="shared" si="1"/>
        <v>3.067</v>
      </c>
      <c r="L14" s="53"/>
      <c r="M14" s="52"/>
      <c r="N14" s="52"/>
      <c r="O14" s="52"/>
      <c r="P14" s="52"/>
    </row>
    <row r="15" spans="1:16" s="56" customFormat="1" ht="15.75" customHeight="1">
      <c r="A15" s="54" t="s">
        <v>7</v>
      </c>
      <c r="B15" s="55" t="s">
        <v>24</v>
      </c>
      <c r="C15" s="51" t="s">
        <v>91</v>
      </c>
      <c r="D15" s="59">
        <v>2.867</v>
      </c>
      <c r="E15" s="63">
        <v>0</v>
      </c>
      <c r="F15" s="63"/>
      <c r="G15" s="58">
        <f t="shared" si="0"/>
        <v>2.867</v>
      </c>
      <c r="H15" s="48">
        <v>0</v>
      </c>
      <c r="I15" s="48">
        <f>6.3*1.4</f>
        <v>8.819999999999999</v>
      </c>
      <c r="J15" s="48">
        <f t="shared" si="1"/>
        <v>5.9529999999999985</v>
      </c>
      <c r="L15" s="53"/>
      <c r="M15" s="52"/>
      <c r="N15" s="52"/>
      <c r="O15" s="52"/>
      <c r="P15" s="52"/>
    </row>
    <row r="16" spans="1:16" s="56" customFormat="1" ht="15.75" customHeight="1">
      <c r="A16" s="54" t="s">
        <v>8</v>
      </c>
      <c r="B16" s="55" t="s">
        <v>25</v>
      </c>
      <c r="C16" s="51" t="s">
        <v>92</v>
      </c>
      <c r="D16" s="59">
        <v>0.356</v>
      </c>
      <c r="E16" s="63">
        <v>0</v>
      </c>
      <c r="F16" s="63"/>
      <c r="G16" s="58">
        <f t="shared" si="0"/>
        <v>0.356</v>
      </c>
      <c r="H16" s="48">
        <v>0</v>
      </c>
      <c r="I16" s="48">
        <f>1.6*1.4</f>
        <v>2.2399999999999998</v>
      </c>
      <c r="J16" s="48">
        <f t="shared" si="1"/>
        <v>1.884</v>
      </c>
      <c r="L16" s="53"/>
      <c r="M16" s="52"/>
      <c r="N16" s="52"/>
      <c r="O16" s="52"/>
      <c r="P16" s="52"/>
    </row>
    <row r="17" spans="1:16" s="56" customFormat="1" ht="15.75" customHeight="1">
      <c r="A17" s="54" t="s">
        <v>9</v>
      </c>
      <c r="B17" s="55" t="s">
        <v>26</v>
      </c>
      <c r="C17" s="51" t="s">
        <v>90</v>
      </c>
      <c r="D17" s="59">
        <v>0.244</v>
      </c>
      <c r="E17" s="63">
        <v>0</v>
      </c>
      <c r="F17" s="63"/>
      <c r="G17" s="58">
        <f t="shared" si="0"/>
        <v>0.244</v>
      </c>
      <c r="H17" s="48">
        <v>0</v>
      </c>
      <c r="I17" s="48">
        <f>1.6*1.4</f>
        <v>2.2399999999999998</v>
      </c>
      <c r="J17" s="48">
        <f t="shared" si="1"/>
        <v>1.9959999999999998</v>
      </c>
      <c r="L17" s="53"/>
      <c r="M17" s="52"/>
      <c r="N17" s="52"/>
      <c r="O17" s="52"/>
      <c r="P17" s="52"/>
    </row>
    <row r="18" spans="1:16" s="56" customFormat="1" ht="15.75" customHeight="1">
      <c r="A18" s="54" t="s">
        <v>10</v>
      </c>
      <c r="B18" s="57" t="s">
        <v>27</v>
      </c>
      <c r="C18" s="60" t="s">
        <v>101</v>
      </c>
      <c r="D18" s="59">
        <v>0.156</v>
      </c>
      <c r="E18" s="63">
        <v>0</v>
      </c>
      <c r="F18" s="63"/>
      <c r="G18" s="58">
        <f t="shared" si="0"/>
        <v>0.156</v>
      </c>
      <c r="H18" s="48">
        <v>0</v>
      </c>
      <c r="I18" s="48">
        <f>1*1.4</f>
        <v>1.4</v>
      </c>
      <c r="J18" s="48">
        <f t="shared" si="1"/>
        <v>1.244</v>
      </c>
      <c r="L18" s="53"/>
      <c r="M18" s="52"/>
      <c r="N18" s="52"/>
      <c r="O18" s="52"/>
      <c r="P18" s="52"/>
    </row>
    <row r="19" spans="1:16" s="56" customFormat="1" ht="15.75" customHeight="1">
      <c r="A19" s="54" t="s">
        <v>11</v>
      </c>
      <c r="B19" s="55" t="s">
        <v>28</v>
      </c>
      <c r="C19" s="60" t="s">
        <v>102</v>
      </c>
      <c r="D19" s="59">
        <v>0.1</v>
      </c>
      <c r="E19" s="63">
        <v>0</v>
      </c>
      <c r="F19" s="63"/>
      <c r="G19" s="58">
        <f t="shared" si="0"/>
        <v>0.1</v>
      </c>
      <c r="H19" s="48">
        <v>0</v>
      </c>
      <c r="I19" s="48">
        <f>1*1.4</f>
        <v>1.4</v>
      </c>
      <c r="J19" s="48">
        <f t="shared" si="1"/>
        <v>1.2999999999999998</v>
      </c>
      <c r="L19" s="53"/>
      <c r="M19" s="52"/>
      <c r="N19" s="52"/>
      <c r="O19" s="52"/>
      <c r="P19" s="52"/>
    </row>
    <row r="20" spans="1:16" s="56" customFormat="1" ht="15.75" customHeight="1">
      <c r="A20" s="54" t="s">
        <v>12</v>
      </c>
      <c r="B20" s="55" t="s">
        <v>29</v>
      </c>
      <c r="C20" s="51" t="s">
        <v>90</v>
      </c>
      <c r="D20" s="59">
        <v>0.267</v>
      </c>
      <c r="E20" s="63">
        <v>0</v>
      </c>
      <c r="F20" s="63"/>
      <c r="G20" s="58">
        <f t="shared" si="0"/>
        <v>0.267</v>
      </c>
      <c r="H20" s="48">
        <v>0</v>
      </c>
      <c r="I20" s="48">
        <f>1.6*1.4</f>
        <v>2.2399999999999998</v>
      </c>
      <c r="J20" s="48">
        <f t="shared" si="1"/>
        <v>1.9729999999999999</v>
      </c>
      <c r="L20" s="53"/>
      <c r="M20" s="52"/>
      <c r="N20" s="52"/>
      <c r="O20" s="52"/>
      <c r="P20" s="52"/>
    </row>
    <row r="21" spans="1:16" s="56" customFormat="1" ht="15.75" customHeight="1">
      <c r="A21" s="54" t="s">
        <v>13</v>
      </c>
      <c r="B21" s="55" t="s">
        <v>30</v>
      </c>
      <c r="C21" s="51" t="s">
        <v>89</v>
      </c>
      <c r="D21" s="59">
        <v>0.178</v>
      </c>
      <c r="E21" s="63">
        <v>0</v>
      </c>
      <c r="F21" s="63"/>
      <c r="G21" s="58">
        <f t="shared" si="0"/>
        <v>0.178</v>
      </c>
      <c r="H21" s="48">
        <v>0</v>
      </c>
      <c r="I21" s="48">
        <f>2.5*1.4</f>
        <v>3.5</v>
      </c>
      <c r="J21" s="48">
        <f>I21-G21</f>
        <v>3.322</v>
      </c>
      <c r="L21" s="53"/>
      <c r="M21" s="52"/>
      <c r="N21" s="52"/>
      <c r="O21" s="52"/>
      <c r="P21" s="52"/>
    </row>
    <row r="22" spans="1:16" s="16" customFormat="1" ht="15.75" customHeight="1">
      <c r="A22" s="17"/>
      <c r="B22" s="18" t="s">
        <v>17</v>
      </c>
      <c r="C22" s="62">
        <v>96</v>
      </c>
      <c r="D22" s="20">
        <f>SUM(D8:D21)</f>
        <v>16.834000000000003</v>
      </c>
      <c r="E22" s="68">
        <v>0</v>
      </c>
      <c r="F22" s="68"/>
      <c r="G22" s="20">
        <f>SUM(G8:G21)</f>
        <v>16.834000000000003</v>
      </c>
      <c r="H22" s="20">
        <v>0</v>
      </c>
      <c r="I22" s="20">
        <f>SUM(I8:I21)</f>
        <v>60.06</v>
      </c>
      <c r="J22" s="20">
        <f>SUM(J8:J21)</f>
        <v>43.226</v>
      </c>
      <c r="K22" s="15"/>
      <c r="L22" s="14"/>
      <c r="M22" s="13"/>
      <c r="N22" s="13"/>
      <c r="O22" s="13"/>
      <c r="P22" s="12"/>
    </row>
    <row r="23" spans="1:16" s="16" customFormat="1" ht="15.75" customHeight="1">
      <c r="A23" s="17"/>
      <c r="B23" s="18" t="s">
        <v>99</v>
      </c>
      <c r="C23" s="19"/>
      <c r="D23" s="20"/>
      <c r="E23" s="30"/>
      <c r="F23" s="31"/>
      <c r="G23" s="20"/>
      <c r="H23" s="20"/>
      <c r="I23" s="20"/>
      <c r="J23" s="20"/>
      <c r="K23" s="15"/>
      <c r="L23" s="14"/>
      <c r="M23" s="13"/>
      <c r="N23" s="13"/>
      <c r="O23" s="13"/>
      <c r="P23" s="12"/>
    </row>
    <row r="24" spans="1:15" ht="18" customHeight="1">
      <c r="A24" s="2"/>
      <c r="B24" s="18" t="s">
        <v>100</v>
      </c>
      <c r="C24" s="3"/>
      <c r="D24" s="2"/>
      <c r="E24" s="70"/>
      <c r="F24" s="71"/>
      <c r="G24" s="2"/>
      <c r="H24" s="2"/>
      <c r="I24" s="2"/>
      <c r="J24" s="20">
        <v>43.226</v>
      </c>
      <c r="K24" s="6"/>
      <c r="L24" s="11"/>
      <c r="M24" s="8"/>
      <c r="N24" s="8"/>
      <c r="O24" s="8"/>
    </row>
    <row r="25" spans="1:15" ht="18" customHeight="1">
      <c r="A25" s="86" t="s">
        <v>77</v>
      </c>
      <c r="B25" s="86"/>
      <c r="C25" s="86"/>
      <c r="D25" s="86"/>
      <c r="E25" s="86"/>
      <c r="F25" s="86"/>
      <c r="G25" s="86"/>
      <c r="H25" s="86"/>
      <c r="I25" s="86"/>
      <c r="J25" s="86"/>
      <c r="K25" s="6"/>
      <c r="L25" s="11"/>
      <c r="M25" s="8"/>
      <c r="N25" s="8"/>
      <c r="O25" s="8"/>
    </row>
    <row r="26" spans="1:10" s="12" customFormat="1" ht="18" customHeight="1">
      <c r="A26" s="77" t="s">
        <v>97</v>
      </c>
      <c r="B26" s="78"/>
      <c r="C26" s="78"/>
      <c r="D26" s="78"/>
      <c r="E26" s="78"/>
      <c r="F26" s="78"/>
      <c r="G26" s="78"/>
      <c r="H26" s="78"/>
      <c r="I26" s="78"/>
      <c r="J26" s="79"/>
    </row>
    <row r="27" spans="1:16" s="41" customFormat="1" ht="18" customHeight="1">
      <c r="A27" s="46" t="s">
        <v>0</v>
      </c>
      <c r="B27" s="47" t="s">
        <v>31</v>
      </c>
      <c r="C27" s="45" t="s">
        <v>105</v>
      </c>
      <c r="D27" s="38">
        <v>7.022</v>
      </c>
      <c r="E27" s="69">
        <v>0</v>
      </c>
      <c r="F27" s="69"/>
      <c r="G27" s="38">
        <f>D27</f>
        <v>7.022</v>
      </c>
      <c r="H27" s="38">
        <v>0</v>
      </c>
      <c r="I27" s="38">
        <f>16*1.4</f>
        <v>22.4</v>
      </c>
      <c r="J27" s="38">
        <f>I27-G27</f>
        <v>15.377999999999998</v>
      </c>
      <c r="L27" s="42"/>
      <c r="M27" s="43"/>
      <c r="N27" s="43"/>
      <c r="O27" s="43"/>
      <c r="P27" s="43"/>
    </row>
    <row r="28" spans="1:16" s="41" customFormat="1" ht="18" customHeight="1">
      <c r="A28" s="46" t="s">
        <v>1</v>
      </c>
      <c r="B28" s="47" t="s">
        <v>32</v>
      </c>
      <c r="C28" s="45" t="s">
        <v>91</v>
      </c>
      <c r="D28" s="38">
        <v>0.289</v>
      </c>
      <c r="E28" s="69">
        <v>0</v>
      </c>
      <c r="F28" s="69"/>
      <c r="G28" s="38">
        <f aca="true" t="shared" si="2" ref="G28:G42">D28</f>
        <v>0.289</v>
      </c>
      <c r="H28" s="38">
        <v>0</v>
      </c>
      <c r="I28" s="48">
        <f>6.3*1.4</f>
        <v>8.819999999999999</v>
      </c>
      <c r="J28" s="38">
        <f aca="true" t="shared" si="3" ref="J28:J41">I28-G28</f>
        <v>8.530999999999999</v>
      </c>
      <c r="L28" s="42"/>
      <c r="M28" s="43"/>
      <c r="N28" s="43"/>
      <c r="O28" s="43"/>
      <c r="P28" s="43"/>
    </row>
    <row r="29" spans="1:16" s="41" customFormat="1" ht="18" customHeight="1">
      <c r="A29" s="46" t="s">
        <v>2</v>
      </c>
      <c r="B29" s="47" t="s">
        <v>33</v>
      </c>
      <c r="C29" s="45" t="s">
        <v>106</v>
      </c>
      <c r="D29" s="38">
        <v>0.067</v>
      </c>
      <c r="E29" s="69">
        <v>0</v>
      </c>
      <c r="F29" s="69"/>
      <c r="G29" s="38">
        <f t="shared" si="2"/>
        <v>0.067</v>
      </c>
      <c r="H29" s="38">
        <v>0</v>
      </c>
      <c r="I29" s="38">
        <f>10*1.4</f>
        <v>14</v>
      </c>
      <c r="J29" s="38">
        <f t="shared" si="3"/>
        <v>13.933</v>
      </c>
      <c r="L29" s="42"/>
      <c r="M29" s="43"/>
      <c r="N29" s="43"/>
      <c r="O29" s="43"/>
      <c r="P29" s="43"/>
    </row>
    <row r="30" spans="1:16" s="41" customFormat="1" ht="18" customHeight="1">
      <c r="A30" s="46" t="s">
        <v>3</v>
      </c>
      <c r="B30" s="47" t="s">
        <v>34</v>
      </c>
      <c r="C30" s="45" t="s">
        <v>106</v>
      </c>
      <c r="D30" s="38">
        <v>0.322</v>
      </c>
      <c r="E30" s="69">
        <v>0</v>
      </c>
      <c r="F30" s="69"/>
      <c r="G30" s="38">
        <f t="shared" si="2"/>
        <v>0.322</v>
      </c>
      <c r="H30" s="38">
        <v>0</v>
      </c>
      <c r="I30" s="38">
        <f>10*1.4</f>
        <v>14</v>
      </c>
      <c r="J30" s="38">
        <f t="shared" si="3"/>
        <v>13.678</v>
      </c>
      <c r="L30" s="42"/>
      <c r="M30" s="43"/>
      <c r="N30" s="43"/>
      <c r="O30" s="43"/>
      <c r="P30" s="43"/>
    </row>
    <row r="31" spans="1:16" s="41" customFormat="1" ht="18" customHeight="1">
      <c r="A31" s="46" t="s">
        <v>4</v>
      </c>
      <c r="B31" s="47" t="s">
        <v>35</v>
      </c>
      <c r="C31" s="45" t="s">
        <v>90</v>
      </c>
      <c r="D31" s="38">
        <v>0.067</v>
      </c>
      <c r="E31" s="69">
        <v>0</v>
      </c>
      <c r="F31" s="69"/>
      <c r="G31" s="38">
        <f t="shared" si="2"/>
        <v>0.067</v>
      </c>
      <c r="H31" s="38">
        <v>0</v>
      </c>
      <c r="I31" s="48">
        <f>1.6*1.4</f>
        <v>2.2399999999999998</v>
      </c>
      <c r="J31" s="38">
        <f t="shared" si="3"/>
        <v>2.1729999999999996</v>
      </c>
      <c r="L31" s="42"/>
      <c r="M31" s="43"/>
      <c r="N31" s="43"/>
      <c r="O31" s="43"/>
      <c r="P31" s="43"/>
    </row>
    <row r="32" spans="1:16" s="41" customFormat="1" ht="18" customHeight="1">
      <c r="A32" s="46" t="s">
        <v>5</v>
      </c>
      <c r="B32" s="47" t="s">
        <v>36</v>
      </c>
      <c r="C32" s="45" t="s">
        <v>94</v>
      </c>
      <c r="D32" s="38">
        <v>0.322</v>
      </c>
      <c r="E32" s="69">
        <v>0</v>
      </c>
      <c r="F32" s="69"/>
      <c r="G32" s="38">
        <f t="shared" si="2"/>
        <v>0.322</v>
      </c>
      <c r="H32" s="38">
        <v>0</v>
      </c>
      <c r="I32" s="48">
        <f>1.6*1.4</f>
        <v>2.2399999999999998</v>
      </c>
      <c r="J32" s="38">
        <f t="shared" si="3"/>
        <v>1.9179999999999997</v>
      </c>
      <c r="L32" s="42"/>
      <c r="M32" s="43"/>
      <c r="N32" s="43"/>
      <c r="O32" s="43"/>
      <c r="P32" s="43"/>
    </row>
    <row r="33" spans="1:16" s="41" customFormat="1" ht="18" customHeight="1">
      <c r="A33" s="46" t="s">
        <v>6</v>
      </c>
      <c r="B33" s="47" t="s">
        <v>37</v>
      </c>
      <c r="C33" s="45" t="s">
        <v>107</v>
      </c>
      <c r="D33" s="38">
        <v>0.467</v>
      </c>
      <c r="E33" s="69">
        <v>0</v>
      </c>
      <c r="F33" s="69"/>
      <c r="G33" s="38">
        <f t="shared" si="2"/>
        <v>0.467</v>
      </c>
      <c r="H33" s="38">
        <v>0</v>
      </c>
      <c r="I33" s="38">
        <f>1*1.4</f>
        <v>1.4</v>
      </c>
      <c r="J33" s="38">
        <f t="shared" si="3"/>
        <v>0.9329999999999998</v>
      </c>
      <c r="L33" s="42"/>
      <c r="M33" s="43"/>
      <c r="N33" s="43"/>
      <c r="O33" s="43"/>
      <c r="P33" s="43"/>
    </row>
    <row r="34" spans="1:16" s="41" customFormat="1" ht="18" customHeight="1">
      <c r="A34" s="46" t="s">
        <v>7</v>
      </c>
      <c r="B34" s="47" t="s">
        <v>38</v>
      </c>
      <c r="C34" s="45" t="s">
        <v>108</v>
      </c>
      <c r="D34" s="38">
        <v>0.211</v>
      </c>
      <c r="E34" s="69">
        <v>0</v>
      </c>
      <c r="F34" s="69"/>
      <c r="G34" s="38">
        <f t="shared" si="2"/>
        <v>0.211</v>
      </c>
      <c r="H34" s="38">
        <v>0</v>
      </c>
      <c r="I34" s="38">
        <f>1*1.4</f>
        <v>1.4</v>
      </c>
      <c r="J34" s="38">
        <f t="shared" si="3"/>
        <v>1.1889999999999998</v>
      </c>
      <c r="L34" s="42"/>
      <c r="M34" s="43"/>
      <c r="N34" s="43"/>
      <c r="O34" s="43"/>
      <c r="P34" s="43"/>
    </row>
    <row r="35" spans="1:16" s="41" customFormat="1" ht="18" customHeight="1">
      <c r="A35" s="46" t="s">
        <v>8</v>
      </c>
      <c r="B35" s="47" t="s">
        <v>39</v>
      </c>
      <c r="C35" s="45" t="s">
        <v>109</v>
      </c>
      <c r="D35" s="38">
        <v>1.944</v>
      </c>
      <c r="E35" s="69">
        <v>0</v>
      </c>
      <c r="F35" s="69"/>
      <c r="G35" s="38">
        <f t="shared" si="2"/>
        <v>1.944</v>
      </c>
      <c r="H35" s="38">
        <v>0</v>
      </c>
      <c r="I35" s="38">
        <f>2.5*1.4</f>
        <v>3.5</v>
      </c>
      <c r="J35" s="38">
        <f t="shared" si="3"/>
        <v>1.556</v>
      </c>
      <c r="L35" s="42"/>
      <c r="M35" s="43"/>
      <c r="N35" s="43"/>
      <c r="O35" s="43"/>
      <c r="P35" s="43"/>
    </row>
    <row r="36" spans="1:16" s="41" customFormat="1" ht="18" customHeight="1">
      <c r="A36" s="46" t="s">
        <v>9</v>
      </c>
      <c r="B36" s="47" t="s">
        <v>40</v>
      </c>
      <c r="C36" s="45" t="s">
        <v>95</v>
      </c>
      <c r="D36" s="38">
        <v>0.9</v>
      </c>
      <c r="E36" s="69">
        <v>0</v>
      </c>
      <c r="F36" s="69"/>
      <c r="G36" s="38">
        <f t="shared" si="2"/>
        <v>0.9</v>
      </c>
      <c r="H36" s="38">
        <v>0</v>
      </c>
      <c r="I36" s="38">
        <f>1.8*1.4</f>
        <v>2.52</v>
      </c>
      <c r="J36" s="38">
        <f t="shared" si="3"/>
        <v>1.62</v>
      </c>
      <c r="L36" s="42"/>
      <c r="M36" s="43"/>
      <c r="N36" s="43"/>
      <c r="O36" s="43"/>
      <c r="P36" s="43"/>
    </row>
    <row r="37" spans="1:16" s="41" customFormat="1" ht="18" customHeight="1">
      <c r="A37" s="46" t="s">
        <v>10</v>
      </c>
      <c r="B37" s="47" t="s">
        <v>41</v>
      </c>
      <c r="C37" s="45" t="s">
        <v>90</v>
      </c>
      <c r="D37" s="38">
        <v>0.356</v>
      </c>
      <c r="E37" s="69">
        <v>0</v>
      </c>
      <c r="F37" s="69"/>
      <c r="G37" s="38">
        <f t="shared" si="2"/>
        <v>0.356</v>
      </c>
      <c r="H37" s="38">
        <v>0</v>
      </c>
      <c r="I37" s="48">
        <f>1.6*1.4</f>
        <v>2.2399999999999998</v>
      </c>
      <c r="J37" s="38">
        <f t="shared" si="3"/>
        <v>1.884</v>
      </c>
      <c r="L37" s="42"/>
      <c r="M37" s="43"/>
      <c r="N37" s="43"/>
      <c r="O37" s="43"/>
      <c r="P37" s="43"/>
    </row>
    <row r="38" spans="1:16" s="41" customFormat="1" ht="18" customHeight="1">
      <c r="A38" s="46" t="s">
        <v>11</v>
      </c>
      <c r="B38" s="47" t="s">
        <v>42</v>
      </c>
      <c r="C38" s="45" t="s">
        <v>110</v>
      </c>
      <c r="D38" s="38">
        <v>0.089</v>
      </c>
      <c r="E38" s="69">
        <v>0</v>
      </c>
      <c r="F38" s="69"/>
      <c r="G38" s="38">
        <f t="shared" si="2"/>
        <v>0.089</v>
      </c>
      <c r="H38" s="38">
        <v>0</v>
      </c>
      <c r="I38" s="48">
        <f>1.6*1.4</f>
        <v>2.2399999999999998</v>
      </c>
      <c r="J38" s="38">
        <f t="shared" si="3"/>
        <v>2.151</v>
      </c>
      <c r="L38" s="42"/>
      <c r="M38" s="43"/>
      <c r="N38" s="43"/>
      <c r="O38" s="43"/>
      <c r="P38" s="43"/>
    </row>
    <row r="39" spans="1:16" s="41" customFormat="1" ht="18" customHeight="1">
      <c r="A39" s="46" t="s">
        <v>12</v>
      </c>
      <c r="B39" s="47" t="s">
        <v>43</v>
      </c>
      <c r="C39" s="45" t="s">
        <v>90</v>
      </c>
      <c r="D39" s="38">
        <v>0.178</v>
      </c>
      <c r="E39" s="69">
        <v>0</v>
      </c>
      <c r="F39" s="69"/>
      <c r="G39" s="38">
        <f t="shared" si="2"/>
        <v>0.178</v>
      </c>
      <c r="H39" s="38">
        <v>0</v>
      </c>
      <c r="I39" s="48">
        <f>1.6*1.4</f>
        <v>2.2399999999999998</v>
      </c>
      <c r="J39" s="38">
        <f t="shared" si="3"/>
        <v>2.062</v>
      </c>
      <c r="L39" s="42"/>
      <c r="M39" s="43"/>
      <c r="N39" s="43"/>
      <c r="O39" s="43"/>
      <c r="P39" s="43"/>
    </row>
    <row r="40" spans="1:16" s="41" customFormat="1" ht="18" customHeight="1">
      <c r="A40" s="46" t="s">
        <v>13</v>
      </c>
      <c r="B40" s="47" t="s">
        <v>44</v>
      </c>
      <c r="C40" s="45" t="s">
        <v>102</v>
      </c>
      <c r="D40" s="38">
        <v>0.1</v>
      </c>
      <c r="E40" s="69">
        <v>0</v>
      </c>
      <c r="F40" s="69"/>
      <c r="G40" s="38">
        <f t="shared" si="2"/>
        <v>0.1</v>
      </c>
      <c r="H40" s="38">
        <v>0</v>
      </c>
      <c r="I40" s="38">
        <f>1*1.4</f>
        <v>1.4</v>
      </c>
      <c r="J40" s="38">
        <f t="shared" si="3"/>
        <v>1.2999999999999998</v>
      </c>
      <c r="L40" s="42"/>
      <c r="M40" s="43"/>
      <c r="N40" s="43"/>
      <c r="O40" s="43"/>
      <c r="P40" s="43"/>
    </row>
    <row r="41" spans="1:16" s="41" customFormat="1" ht="18" customHeight="1">
      <c r="A41" s="46" t="s">
        <v>14</v>
      </c>
      <c r="B41" s="47" t="s">
        <v>45</v>
      </c>
      <c r="C41" s="45" t="s">
        <v>89</v>
      </c>
      <c r="D41" s="38">
        <v>0.111</v>
      </c>
      <c r="E41" s="69">
        <v>0</v>
      </c>
      <c r="F41" s="69"/>
      <c r="G41" s="38">
        <f t="shared" si="2"/>
        <v>0.111</v>
      </c>
      <c r="H41" s="38">
        <v>0</v>
      </c>
      <c r="I41" s="38">
        <f>2.5*1.4</f>
        <v>3.5</v>
      </c>
      <c r="J41" s="38">
        <f t="shared" si="3"/>
        <v>3.389</v>
      </c>
      <c r="L41" s="42"/>
      <c r="M41" s="43"/>
      <c r="N41" s="43"/>
      <c r="O41" s="43"/>
      <c r="P41" s="43"/>
    </row>
    <row r="42" spans="1:16" s="41" customFormat="1" ht="18" customHeight="1">
      <c r="A42" s="46" t="s">
        <v>15</v>
      </c>
      <c r="B42" s="47" t="s">
        <v>46</v>
      </c>
      <c r="C42" s="45" t="s">
        <v>111</v>
      </c>
      <c r="D42" s="38">
        <v>0.956</v>
      </c>
      <c r="E42" s="69">
        <v>0</v>
      </c>
      <c r="F42" s="69"/>
      <c r="G42" s="38">
        <f t="shared" si="2"/>
        <v>0.956</v>
      </c>
      <c r="H42" s="38">
        <v>0</v>
      </c>
      <c r="I42" s="38">
        <f>4*1.4</f>
        <v>5.6</v>
      </c>
      <c r="J42" s="38">
        <f>I42-G42</f>
        <v>4.644</v>
      </c>
      <c r="L42" s="42"/>
      <c r="M42" s="43"/>
      <c r="N42" s="43"/>
      <c r="O42" s="43"/>
      <c r="P42" s="43"/>
    </row>
    <row r="43" spans="1:15" ht="18" customHeight="1">
      <c r="A43" s="24"/>
      <c r="B43" s="21" t="s">
        <v>17</v>
      </c>
      <c r="C43" s="22">
        <v>137.3</v>
      </c>
      <c r="D43" s="23">
        <f>SUM(D27:D42)</f>
        <v>13.401000000000003</v>
      </c>
      <c r="E43" s="74">
        <v>0</v>
      </c>
      <c r="F43" s="74"/>
      <c r="G43" s="23">
        <f>SUM(G27:G42)</f>
        <v>13.401000000000003</v>
      </c>
      <c r="H43" s="23">
        <f>SUM(H27:H42)</f>
        <v>0</v>
      </c>
      <c r="I43" s="23">
        <f>SUM(I27:I42)</f>
        <v>89.74</v>
      </c>
      <c r="J43" s="23">
        <f>SUM(J27:J42)</f>
        <v>76.33899999999998</v>
      </c>
      <c r="K43" s="6"/>
      <c r="L43" s="11"/>
      <c r="M43" s="8"/>
      <c r="N43" s="8"/>
      <c r="O43" s="8"/>
    </row>
    <row r="44" spans="1:16" s="16" customFormat="1" ht="15.75" customHeight="1">
      <c r="A44" s="17"/>
      <c r="B44" s="18" t="s">
        <v>99</v>
      </c>
      <c r="C44" s="19"/>
      <c r="D44" s="20"/>
      <c r="E44" s="30"/>
      <c r="F44" s="31"/>
      <c r="G44" s="20"/>
      <c r="H44" s="20"/>
      <c r="I44" s="20"/>
      <c r="J44" s="20"/>
      <c r="K44" s="15"/>
      <c r="L44" s="14"/>
      <c r="M44" s="13"/>
      <c r="N44" s="13"/>
      <c r="O44" s="13"/>
      <c r="P44" s="12"/>
    </row>
    <row r="45" spans="1:15" ht="18" customHeight="1">
      <c r="A45" s="2"/>
      <c r="B45" s="18" t="s">
        <v>100</v>
      </c>
      <c r="C45" s="3"/>
      <c r="D45" s="2"/>
      <c r="E45" s="70"/>
      <c r="F45" s="71"/>
      <c r="G45" s="2"/>
      <c r="H45" s="2"/>
      <c r="I45" s="2"/>
      <c r="J45" s="20">
        <v>76.339</v>
      </c>
      <c r="K45" s="6"/>
      <c r="L45" s="11"/>
      <c r="M45" s="8"/>
      <c r="N45" s="8"/>
      <c r="O45" s="8"/>
    </row>
    <row r="46" spans="1:15" ht="18" customHeight="1">
      <c r="A46" s="93" t="s">
        <v>76</v>
      </c>
      <c r="B46" s="94"/>
      <c r="C46" s="94"/>
      <c r="D46" s="94"/>
      <c r="E46" s="94"/>
      <c r="F46" s="94"/>
      <c r="G46" s="94"/>
      <c r="H46" s="94"/>
      <c r="I46" s="94"/>
      <c r="J46" s="94"/>
      <c r="K46" s="6"/>
      <c r="L46" s="92"/>
      <c r="M46" s="92"/>
      <c r="N46" s="92"/>
      <c r="O46" s="92"/>
    </row>
    <row r="47" spans="1:10" s="12" customFormat="1" ht="18" customHeight="1">
      <c r="A47" s="77" t="s">
        <v>97</v>
      </c>
      <c r="B47" s="78"/>
      <c r="C47" s="78"/>
      <c r="D47" s="78"/>
      <c r="E47" s="78"/>
      <c r="F47" s="78"/>
      <c r="G47" s="78"/>
      <c r="H47" s="78"/>
      <c r="I47" s="78"/>
      <c r="J47" s="79"/>
    </row>
    <row r="48" spans="1:16" s="41" customFormat="1" ht="18" customHeight="1">
      <c r="A48" s="35" t="s">
        <v>0</v>
      </c>
      <c r="B48" s="36" t="s">
        <v>47</v>
      </c>
      <c r="C48" s="45" t="s">
        <v>112</v>
      </c>
      <c r="D48" s="38">
        <v>1.222</v>
      </c>
      <c r="E48" s="72">
        <v>0</v>
      </c>
      <c r="F48" s="73"/>
      <c r="G48" s="40">
        <f>D48</f>
        <v>1.222</v>
      </c>
      <c r="H48" s="40">
        <v>0</v>
      </c>
      <c r="I48" s="40">
        <f>14*1.4</f>
        <v>19.599999999999998</v>
      </c>
      <c r="J48" s="40">
        <f>I48-G48</f>
        <v>18.377999999999997</v>
      </c>
      <c r="L48" s="42"/>
      <c r="M48" s="43"/>
      <c r="N48" s="43"/>
      <c r="O48" s="43"/>
      <c r="P48" s="43"/>
    </row>
    <row r="49" spans="1:16" s="41" customFormat="1" ht="18" customHeight="1">
      <c r="A49" s="35" t="s">
        <v>1</v>
      </c>
      <c r="B49" s="36" t="s">
        <v>48</v>
      </c>
      <c r="C49" s="45" t="s">
        <v>91</v>
      </c>
      <c r="D49" s="38">
        <v>0.344</v>
      </c>
      <c r="E49" s="72">
        <v>0</v>
      </c>
      <c r="F49" s="73"/>
      <c r="G49" s="40">
        <f aca="true" t="shared" si="4" ref="G49:G60">D49</f>
        <v>0.344</v>
      </c>
      <c r="H49" s="40">
        <v>0</v>
      </c>
      <c r="I49" s="40">
        <f>6.3*1.4</f>
        <v>8.819999999999999</v>
      </c>
      <c r="J49" s="40">
        <f aca="true" t="shared" si="5" ref="J49:J60">I49-G49</f>
        <v>8.475999999999999</v>
      </c>
      <c r="L49" s="42"/>
      <c r="M49" s="43"/>
      <c r="N49" s="43"/>
      <c r="O49" s="43"/>
      <c r="P49" s="43"/>
    </row>
    <row r="50" spans="1:16" s="41" customFormat="1" ht="18" customHeight="1">
      <c r="A50" s="35" t="s">
        <v>2</v>
      </c>
      <c r="B50" s="36" t="s">
        <v>49</v>
      </c>
      <c r="C50" s="45" t="s">
        <v>91</v>
      </c>
      <c r="D50" s="38">
        <v>0.811</v>
      </c>
      <c r="E50" s="72">
        <v>0</v>
      </c>
      <c r="F50" s="73"/>
      <c r="G50" s="40">
        <f t="shared" si="4"/>
        <v>0.811</v>
      </c>
      <c r="H50" s="40">
        <v>0</v>
      </c>
      <c r="I50" s="40">
        <f>6.3*1.4</f>
        <v>8.819999999999999</v>
      </c>
      <c r="J50" s="40">
        <f t="shared" si="5"/>
        <v>8.008999999999999</v>
      </c>
      <c r="L50" s="42"/>
      <c r="M50" s="43"/>
      <c r="N50" s="43"/>
      <c r="O50" s="43"/>
      <c r="P50" s="43"/>
    </row>
    <row r="51" spans="1:16" s="41" customFormat="1" ht="18" customHeight="1">
      <c r="A51" s="35" t="s">
        <v>3</v>
      </c>
      <c r="B51" s="36" t="s">
        <v>50</v>
      </c>
      <c r="C51" s="45" t="s">
        <v>91</v>
      </c>
      <c r="D51" s="38">
        <v>0.322</v>
      </c>
      <c r="E51" s="72">
        <v>0</v>
      </c>
      <c r="F51" s="73"/>
      <c r="G51" s="40">
        <f t="shared" si="4"/>
        <v>0.322</v>
      </c>
      <c r="H51" s="40">
        <v>0</v>
      </c>
      <c r="I51" s="40">
        <f>6.3*1.4</f>
        <v>8.819999999999999</v>
      </c>
      <c r="J51" s="40">
        <f t="shared" si="5"/>
        <v>8.498</v>
      </c>
      <c r="L51" s="42"/>
      <c r="M51" s="43"/>
      <c r="N51" s="43"/>
      <c r="O51" s="43"/>
      <c r="P51" s="43"/>
    </row>
    <row r="52" spans="1:16" s="41" customFormat="1" ht="18" customHeight="1">
      <c r="A52" s="35" t="s">
        <v>4</v>
      </c>
      <c r="B52" s="36" t="s">
        <v>51</v>
      </c>
      <c r="C52" s="45" t="s">
        <v>111</v>
      </c>
      <c r="D52" s="38">
        <v>1.456</v>
      </c>
      <c r="E52" s="72">
        <v>0</v>
      </c>
      <c r="F52" s="73"/>
      <c r="G52" s="40">
        <f t="shared" si="4"/>
        <v>1.456</v>
      </c>
      <c r="H52" s="40">
        <v>0</v>
      </c>
      <c r="I52" s="40">
        <f>4*1.4</f>
        <v>5.6</v>
      </c>
      <c r="J52" s="40">
        <f t="shared" si="5"/>
        <v>4.144</v>
      </c>
      <c r="L52" s="42"/>
      <c r="M52" s="43"/>
      <c r="N52" s="43"/>
      <c r="O52" s="43"/>
      <c r="P52" s="43"/>
    </row>
    <row r="53" spans="1:16" s="41" customFormat="1" ht="18" customHeight="1">
      <c r="A53" s="35" t="s">
        <v>5</v>
      </c>
      <c r="B53" s="36" t="s">
        <v>52</v>
      </c>
      <c r="C53" s="45" t="s">
        <v>113</v>
      </c>
      <c r="D53" s="38">
        <v>0.3</v>
      </c>
      <c r="E53" s="72">
        <v>0</v>
      </c>
      <c r="F53" s="73"/>
      <c r="G53" s="40">
        <f t="shared" si="4"/>
        <v>0.3</v>
      </c>
      <c r="H53" s="40">
        <v>0</v>
      </c>
      <c r="I53" s="40">
        <f>1.6*1.4</f>
        <v>2.2399999999999998</v>
      </c>
      <c r="J53" s="40">
        <f t="shared" si="5"/>
        <v>1.9399999999999997</v>
      </c>
      <c r="L53" s="42"/>
      <c r="M53" s="43"/>
      <c r="N53" s="43"/>
      <c r="O53" s="43"/>
      <c r="P53" s="43"/>
    </row>
    <row r="54" spans="1:16" s="41" customFormat="1" ht="18" customHeight="1">
      <c r="A54" s="35" t="s">
        <v>6</v>
      </c>
      <c r="B54" s="36" t="s">
        <v>53</v>
      </c>
      <c r="C54" s="45" t="s">
        <v>94</v>
      </c>
      <c r="D54" s="38">
        <v>0.2</v>
      </c>
      <c r="E54" s="72">
        <v>0</v>
      </c>
      <c r="F54" s="73"/>
      <c r="G54" s="40">
        <f t="shared" si="4"/>
        <v>0.2</v>
      </c>
      <c r="H54" s="40">
        <v>0</v>
      </c>
      <c r="I54" s="40">
        <f>1.6*1.4</f>
        <v>2.2399999999999998</v>
      </c>
      <c r="J54" s="40">
        <f t="shared" si="5"/>
        <v>2.0399999999999996</v>
      </c>
      <c r="L54" s="42"/>
      <c r="M54" s="43"/>
      <c r="N54" s="43"/>
      <c r="O54" s="43"/>
      <c r="P54" s="43"/>
    </row>
    <row r="55" spans="1:16" s="41" customFormat="1" ht="18" customHeight="1">
      <c r="A55" s="35" t="s">
        <v>7</v>
      </c>
      <c r="B55" s="36" t="s">
        <v>54</v>
      </c>
      <c r="C55" s="45" t="s">
        <v>114</v>
      </c>
      <c r="D55" s="38">
        <v>0.267</v>
      </c>
      <c r="E55" s="72">
        <v>0</v>
      </c>
      <c r="F55" s="73"/>
      <c r="G55" s="40">
        <f t="shared" si="4"/>
        <v>0.267</v>
      </c>
      <c r="H55" s="40">
        <v>0</v>
      </c>
      <c r="I55" s="40">
        <f>1*1.4</f>
        <v>1.4</v>
      </c>
      <c r="J55" s="40">
        <f t="shared" si="5"/>
        <v>1.133</v>
      </c>
      <c r="L55" s="42"/>
      <c r="M55" s="43"/>
      <c r="N55" s="43"/>
      <c r="O55" s="43"/>
      <c r="P55" s="43"/>
    </row>
    <row r="56" spans="1:16" s="41" customFormat="1" ht="18" customHeight="1">
      <c r="A56" s="35" t="s">
        <v>8</v>
      </c>
      <c r="B56" s="36" t="s">
        <v>55</v>
      </c>
      <c r="C56" s="45" t="s">
        <v>114</v>
      </c>
      <c r="D56" s="38">
        <v>0.156</v>
      </c>
      <c r="E56" s="72">
        <v>0</v>
      </c>
      <c r="F56" s="73"/>
      <c r="G56" s="40">
        <f t="shared" si="4"/>
        <v>0.156</v>
      </c>
      <c r="H56" s="40">
        <v>0</v>
      </c>
      <c r="I56" s="40">
        <f>1*1.4</f>
        <v>1.4</v>
      </c>
      <c r="J56" s="40">
        <f t="shared" si="5"/>
        <v>1.244</v>
      </c>
      <c r="L56" s="42"/>
      <c r="M56" s="43"/>
      <c r="N56" s="43"/>
      <c r="O56" s="43"/>
      <c r="P56" s="43"/>
    </row>
    <row r="57" spans="1:16" s="41" customFormat="1" ht="18" customHeight="1">
      <c r="A57" s="35" t="s">
        <v>9</v>
      </c>
      <c r="B57" s="36" t="s">
        <v>56</v>
      </c>
      <c r="C57" s="45" t="s">
        <v>102</v>
      </c>
      <c r="D57" s="38">
        <v>0.322</v>
      </c>
      <c r="E57" s="72">
        <v>0</v>
      </c>
      <c r="F57" s="73"/>
      <c r="G57" s="40">
        <f t="shared" si="4"/>
        <v>0.322</v>
      </c>
      <c r="H57" s="40">
        <v>0</v>
      </c>
      <c r="I57" s="40">
        <f>1*1.4</f>
        <v>1.4</v>
      </c>
      <c r="J57" s="40">
        <f t="shared" si="5"/>
        <v>1.0779999999999998</v>
      </c>
      <c r="L57" s="42"/>
      <c r="M57" s="43"/>
      <c r="N57" s="43"/>
      <c r="O57" s="43"/>
      <c r="P57" s="43"/>
    </row>
    <row r="58" spans="1:16" s="41" customFormat="1" ht="18" customHeight="1">
      <c r="A58" s="35" t="s">
        <v>10</v>
      </c>
      <c r="B58" s="36" t="s">
        <v>57</v>
      </c>
      <c r="C58" s="45" t="s">
        <v>90</v>
      </c>
      <c r="D58" s="38">
        <v>0.067</v>
      </c>
      <c r="E58" s="72">
        <v>0</v>
      </c>
      <c r="F58" s="73"/>
      <c r="G58" s="40">
        <f t="shared" si="4"/>
        <v>0.067</v>
      </c>
      <c r="H58" s="40">
        <v>0</v>
      </c>
      <c r="I58" s="40">
        <f>1.6*1.4</f>
        <v>2.2399999999999998</v>
      </c>
      <c r="J58" s="40">
        <f t="shared" si="5"/>
        <v>2.1729999999999996</v>
      </c>
      <c r="L58" s="42"/>
      <c r="M58" s="43"/>
      <c r="N58" s="43"/>
      <c r="O58" s="43"/>
      <c r="P58" s="43"/>
    </row>
    <row r="59" spans="1:16" s="41" customFormat="1" ht="18" customHeight="1">
      <c r="A59" s="35" t="s">
        <v>11</v>
      </c>
      <c r="B59" s="36" t="s">
        <v>58</v>
      </c>
      <c r="C59" s="45" t="s">
        <v>107</v>
      </c>
      <c r="D59" s="38">
        <v>0.067</v>
      </c>
      <c r="E59" s="72">
        <v>0</v>
      </c>
      <c r="F59" s="73"/>
      <c r="G59" s="40">
        <f t="shared" si="4"/>
        <v>0.067</v>
      </c>
      <c r="H59" s="40">
        <v>0</v>
      </c>
      <c r="I59" s="40">
        <f>1*1.4</f>
        <v>1.4</v>
      </c>
      <c r="J59" s="40">
        <f t="shared" si="5"/>
        <v>1.333</v>
      </c>
      <c r="L59" s="42"/>
      <c r="M59" s="43"/>
      <c r="N59" s="43"/>
      <c r="O59" s="43"/>
      <c r="P59" s="43"/>
    </row>
    <row r="60" spans="1:16" s="41" customFormat="1" ht="18" customHeight="1">
      <c r="A60" s="35" t="s">
        <v>12</v>
      </c>
      <c r="B60" s="36" t="s">
        <v>59</v>
      </c>
      <c r="C60" s="45" t="s">
        <v>89</v>
      </c>
      <c r="D60" s="38">
        <v>0.1</v>
      </c>
      <c r="E60" s="72">
        <v>0</v>
      </c>
      <c r="F60" s="73"/>
      <c r="G60" s="40">
        <f t="shared" si="4"/>
        <v>0.1</v>
      </c>
      <c r="H60" s="40">
        <v>0</v>
      </c>
      <c r="I60" s="40">
        <f>2.5*1.4</f>
        <v>3.5</v>
      </c>
      <c r="J60" s="40">
        <f t="shared" si="5"/>
        <v>3.4</v>
      </c>
      <c r="L60" s="42"/>
      <c r="M60" s="43"/>
      <c r="N60" s="43"/>
      <c r="O60" s="43"/>
      <c r="P60" s="43"/>
    </row>
    <row r="61" spans="1:15" ht="18" customHeight="1">
      <c r="A61" s="26"/>
      <c r="B61" s="21" t="s">
        <v>17</v>
      </c>
      <c r="C61" s="22">
        <v>99</v>
      </c>
      <c r="D61" s="25">
        <f>SUM(D48:D60)</f>
        <v>5.6339999999999995</v>
      </c>
      <c r="E61" s="75">
        <v>0</v>
      </c>
      <c r="F61" s="76"/>
      <c r="G61" s="25">
        <f>SUM(G48:G60)</f>
        <v>5.6339999999999995</v>
      </c>
      <c r="H61" s="25">
        <f>SUM(H48:H60)</f>
        <v>0</v>
      </c>
      <c r="I61" s="25">
        <f>SUM(I48:I60)</f>
        <v>67.47999999999999</v>
      </c>
      <c r="J61" s="25">
        <f>SUM(J48:J60)</f>
        <v>61.84599999999999</v>
      </c>
      <c r="K61" s="6"/>
      <c r="L61" s="11"/>
      <c r="M61" s="8"/>
      <c r="N61" s="8"/>
      <c r="O61" s="8"/>
    </row>
    <row r="62" spans="1:16" s="16" customFormat="1" ht="15.75" customHeight="1">
      <c r="A62" s="17"/>
      <c r="B62" s="18" t="s">
        <v>99</v>
      </c>
      <c r="C62" s="19"/>
      <c r="D62" s="20"/>
      <c r="E62" s="30"/>
      <c r="F62" s="31"/>
      <c r="G62" s="20"/>
      <c r="H62" s="20"/>
      <c r="I62" s="20"/>
      <c r="J62" s="20"/>
      <c r="K62" s="15"/>
      <c r="L62" s="14"/>
      <c r="M62" s="13"/>
      <c r="N62" s="13"/>
      <c r="O62" s="13"/>
      <c r="P62" s="12"/>
    </row>
    <row r="63" spans="1:15" ht="18" customHeight="1">
      <c r="A63" s="2"/>
      <c r="B63" s="18" t="s">
        <v>100</v>
      </c>
      <c r="C63" s="3"/>
      <c r="D63" s="2"/>
      <c r="E63" s="70"/>
      <c r="F63" s="71"/>
      <c r="G63" s="2"/>
      <c r="H63" s="2"/>
      <c r="I63" s="2"/>
      <c r="J63" s="20">
        <v>61.846</v>
      </c>
      <c r="K63" s="6"/>
      <c r="L63" s="11"/>
      <c r="M63" s="8"/>
      <c r="N63" s="8"/>
      <c r="O63" s="8"/>
    </row>
    <row r="64" spans="1:16" ht="18" customHeight="1">
      <c r="A64" s="95" t="s">
        <v>75</v>
      </c>
      <c r="B64" s="96"/>
      <c r="C64" s="96"/>
      <c r="D64" s="96"/>
      <c r="E64" s="96"/>
      <c r="F64" s="96"/>
      <c r="G64" s="96"/>
      <c r="H64" s="96"/>
      <c r="I64" s="96"/>
      <c r="J64" s="96"/>
      <c r="K64" s="6"/>
      <c r="L64" s="11"/>
      <c r="M64" s="92"/>
      <c r="N64" s="92"/>
      <c r="O64" s="92"/>
      <c r="P64" s="92"/>
    </row>
    <row r="65" spans="1:10" s="12" customFormat="1" ht="18" customHeight="1">
      <c r="A65" s="77" t="s">
        <v>98</v>
      </c>
      <c r="B65" s="78"/>
      <c r="C65" s="78"/>
      <c r="D65" s="78"/>
      <c r="E65" s="78"/>
      <c r="F65" s="78"/>
      <c r="G65" s="78"/>
      <c r="H65" s="78"/>
      <c r="I65" s="78"/>
      <c r="J65" s="79"/>
    </row>
    <row r="66" spans="1:16" s="32" customFormat="1" ht="18" customHeight="1">
      <c r="A66" s="35" t="s">
        <v>0</v>
      </c>
      <c r="B66" s="36" t="s">
        <v>66</v>
      </c>
      <c r="C66" s="61">
        <v>2.5</v>
      </c>
      <c r="D66" s="58">
        <v>0.467</v>
      </c>
      <c r="E66" s="66">
        <v>0</v>
      </c>
      <c r="F66" s="67"/>
      <c r="G66" s="39">
        <f>D66</f>
        <v>0.467</v>
      </c>
      <c r="H66" s="39">
        <v>0</v>
      </c>
      <c r="I66" s="40">
        <f>2.5*1.4</f>
        <v>3.5</v>
      </c>
      <c r="J66" s="40">
        <f aca="true" t="shared" si="6" ref="J66:J81">I66-G66</f>
        <v>3.033</v>
      </c>
      <c r="L66" s="33"/>
      <c r="M66" s="34"/>
      <c r="N66" s="34"/>
      <c r="O66" s="34"/>
      <c r="P66" s="34"/>
    </row>
    <row r="67" spans="1:16" s="32" customFormat="1" ht="18" customHeight="1">
      <c r="A67" s="35" t="s">
        <v>1</v>
      </c>
      <c r="B67" s="44" t="s">
        <v>67</v>
      </c>
      <c r="C67" s="61">
        <v>2.5</v>
      </c>
      <c r="D67" s="58">
        <v>0</v>
      </c>
      <c r="E67" s="66">
        <v>0</v>
      </c>
      <c r="F67" s="67"/>
      <c r="G67" s="39">
        <f aca="true" t="shared" si="7" ref="G67:G81">D67</f>
        <v>0</v>
      </c>
      <c r="H67" s="39">
        <v>0</v>
      </c>
      <c r="I67" s="39">
        <v>0</v>
      </c>
      <c r="J67" s="40">
        <f t="shared" si="6"/>
        <v>0</v>
      </c>
      <c r="L67" s="33"/>
      <c r="M67" s="34"/>
      <c r="N67" s="34"/>
      <c r="O67" s="34"/>
      <c r="P67" s="34"/>
    </row>
    <row r="68" spans="1:16" s="32" customFormat="1" ht="18" customHeight="1">
      <c r="A68" s="35" t="s">
        <v>2</v>
      </c>
      <c r="B68" s="36" t="s">
        <v>68</v>
      </c>
      <c r="C68" s="61">
        <v>1</v>
      </c>
      <c r="D68" s="58">
        <v>0.311</v>
      </c>
      <c r="E68" s="66">
        <v>0</v>
      </c>
      <c r="F68" s="67"/>
      <c r="G68" s="39">
        <f t="shared" si="7"/>
        <v>0.311</v>
      </c>
      <c r="H68" s="39">
        <v>0</v>
      </c>
      <c r="I68" s="40">
        <f>1*1.4</f>
        <v>1.4</v>
      </c>
      <c r="J68" s="40">
        <f t="shared" si="6"/>
        <v>1.089</v>
      </c>
      <c r="L68" s="33"/>
      <c r="M68" s="34"/>
      <c r="N68" s="34"/>
      <c r="O68" s="34"/>
      <c r="P68" s="34"/>
    </row>
    <row r="69" spans="1:10" s="12" customFormat="1" ht="18" customHeight="1">
      <c r="A69" s="77" t="s">
        <v>97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6" s="41" customFormat="1" ht="18" customHeight="1">
      <c r="A70" s="35" t="s">
        <v>3</v>
      </c>
      <c r="B70" s="36" t="s">
        <v>60</v>
      </c>
      <c r="C70" s="37" t="s">
        <v>115</v>
      </c>
      <c r="D70" s="38">
        <v>20.933</v>
      </c>
      <c r="E70" s="66">
        <v>0</v>
      </c>
      <c r="F70" s="67"/>
      <c r="G70" s="39">
        <f t="shared" si="7"/>
        <v>20.933</v>
      </c>
      <c r="H70" s="39">
        <v>0</v>
      </c>
      <c r="I70" s="40">
        <f>50*1.4</f>
        <v>70</v>
      </c>
      <c r="J70" s="40">
        <f t="shared" si="6"/>
        <v>49.067</v>
      </c>
      <c r="L70" s="42"/>
      <c r="M70" s="43"/>
      <c r="N70" s="43"/>
      <c r="O70" s="43"/>
      <c r="P70" s="43"/>
    </row>
    <row r="71" spans="1:16" s="41" customFormat="1" ht="18" customHeight="1">
      <c r="A71" s="35" t="s">
        <v>4</v>
      </c>
      <c r="B71" s="44" t="s">
        <v>61</v>
      </c>
      <c r="C71" s="45" t="s">
        <v>116</v>
      </c>
      <c r="D71" s="38">
        <v>4</v>
      </c>
      <c r="E71" s="66">
        <v>0</v>
      </c>
      <c r="F71" s="67"/>
      <c r="G71" s="39">
        <f t="shared" si="7"/>
        <v>4</v>
      </c>
      <c r="H71" s="39">
        <v>0</v>
      </c>
      <c r="I71" s="40">
        <f>6.3*1.4</f>
        <v>8.819999999999999</v>
      </c>
      <c r="J71" s="40">
        <f t="shared" si="6"/>
        <v>4.8199999999999985</v>
      </c>
      <c r="L71" s="42"/>
      <c r="M71" s="43"/>
      <c r="N71" s="43"/>
      <c r="O71" s="43"/>
      <c r="P71" s="43"/>
    </row>
    <row r="72" spans="1:16" s="41" customFormat="1" ht="18" customHeight="1">
      <c r="A72" s="35" t="s">
        <v>5</v>
      </c>
      <c r="B72" s="36" t="s">
        <v>62</v>
      </c>
      <c r="C72" s="45" t="s">
        <v>91</v>
      </c>
      <c r="D72" s="38">
        <v>0.922</v>
      </c>
      <c r="E72" s="66">
        <v>0</v>
      </c>
      <c r="F72" s="67"/>
      <c r="G72" s="39">
        <f t="shared" si="7"/>
        <v>0.922</v>
      </c>
      <c r="H72" s="39">
        <v>0</v>
      </c>
      <c r="I72" s="40">
        <f>6.3*1.4</f>
        <v>8.819999999999999</v>
      </c>
      <c r="J72" s="40">
        <f t="shared" si="6"/>
        <v>7.897999999999999</v>
      </c>
      <c r="L72" s="42"/>
      <c r="M72" s="43"/>
      <c r="N72" s="43"/>
      <c r="O72" s="43"/>
      <c r="P72" s="43"/>
    </row>
    <row r="73" spans="1:16" s="41" customFormat="1" ht="18" customHeight="1">
      <c r="A73" s="35" t="s">
        <v>6</v>
      </c>
      <c r="B73" s="36" t="s">
        <v>63</v>
      </c>
      <c r="C73" s="45" t="s">
        <v>89</v>
      </c>
      <c r="D73" s="38">
        <v>0.367</v>
      </c>
      <c r="E73" s="66">
        <v>0</v>
      </c>
      <c r="F73" s="67"/>
      <c r="G73" s="39">
        <f t="shared" si="7"/>
        <v>0.367</v>
      </c>
      <c r="H73" s="39">
        <v>0</v>
      </c>
      <c r="I73" s="40">
        <f>2.5*1.4</f>
        <v>3.5</v>
      </c>
      <c r="J73" s="40">
        <f t="shared" si="6"/>
        <v>3.133</v>
      </c>
      <c r="L73" s="42"/>
      <c r="M73" s="43"/>
      <c r="N73" s="43"/>
      <c r="O73" s="43"/>
      <c r="P73" s="43"/>
    </row>
    <row r="74" spans="1:16" s="41" customFormat="1" ht="18" customHeight="1">
      <c r="A74" s="35" t="s">
        <v>7</v>
      </c>
      <c r="B74" s="44" t="s">
        <v>64</v>
      </c>
      <c r="C74" s="45" t="s">
        <v>91</v>
      </c>
      <c r="D74" s="58">
        <v>0.867</v>
      </c>
      <c r="E74" s="66">
        <v>0</v>
      </c>
      <c r="F74" s="67"/>
      <c r="G74" s="39">
        <f t="shared" si="7"/>
        <v>0.867</v>
      </c>
      <c r="H74" s="39">
        <v>0</v>
      </c>
      <c r="I74" s="40">
        <f>6.3*1.4</f>
        <v>8.819999999999999</v>
      </c>
      <c r="J74" s="40">
        <f t="shared" si="6"/>
        <v>7.9529999999999985</v>
      </c>
      <c r="L74" s="42"/>
      <c r="M74" s="43"/>
      <c r="N74" s="43"/>
      <c r="O74" s="43"/>
      <c r="P74" s="43"/>
    </row>
    <row r="75" spans="1:16" s="41" customFormat="1" ht="18" customHeight="1">
      <c r="A75" s="35" t="s">
        <v>8</v>
      </c>
      <c r="B75" s="44" t="s">
        <v>65</v>
      </c>
      <c r="C75" s="45" t="s">
        <v>106</v>
      </c>
      <c r="D75" s="38">
        <v>1.333</v>
      </c>
      <c r="E75" s="66">
        <v>0</v>
      </c>
      <c r="F75" s="67"/>
      <c r="G75" s="39">
        <f t="shared" si="7"/>
        <v>1.333</v>
      </c>
      <c r="H75" s="39">
        <v>0</v>
      </c>
      <c r="I75" s="40">
        <f>10*1.4</f>
        <v>14</v>
      </c>
      <c r="J75" s="40">
        <f t="shared" si="6"/>
        <v>12.667</v>
      </c>
      <c r="L75" s="42"/>
      <c r="M75" s="43"/>
      <c r="N75" s="43"/>
      <c r="O75" s="43"/>
      <c r="P75" s="43"/>
    </row>
    <row r="76" spans="1:16" s="41" customFormat="1" ht="18" customHeight="1">
      <c r="A76" s="35" t="s">
        <v>9</v>
      </c>
      <c r="B76" s="36" t="s">
        <v>69</v>
      </c>
      <c r="C76" s="45" t="s">
        <v>89</v>
      </c>
      <c r="D76" s="38">
        <v>0.722</v>
      </c>
      <c r="E76" s="66">
        <v>0</v>
      </c>
      <c r="F76" s="67"/>
      <c r="G76" s="39">
        <f t="shared" si="7"/>
        <v>0.722</v>
      </c>
      <c r="H76" s="39">
        <v>0</v>
      </c>
      <c r="I76" s="40">
        <f>2.5*1.4</f>
        <v>3.5</v>
      </c>
      <c r="J76" s="40">
        <f t="shared" si="6"/>
        <v>2.778</v>
      </c>
      <c r="L76" s="42"/>
      <c r="M76" s="43"/>
      <c r="N76" s="43"/>
      <c r="O76" s="43"/>
      <c r="P76" s="43"/>
    </row>
    <row r="77" spans="1:16" s="41" customFormat="1" ht="18" customHeight="1">
      <c r="A77" s="35" t="s">
        <v>10</v>
      </c>
      <c r="B77" s="44" t="s">
        <v>70</v>
      </c>
      <c r="C77" s="45" t="s">
        <v>90</v>
      </c>
      <c r="D77" s="38">
        <v>0.333</v>
      </c>
      <c r="E77" s="66">
        <v>0</v>
      </c>
      <c r="F77" s="67"/>
      <c r="G77" s="39">
        <f t="shared" si="7"/>
        <v>0.333</v>
      </c>
      <c r="H77" s="39">
        <v>0</v>
      </c>
      <c r="I77" s="40">
        <f>1.6*1.4</f>
        <v>2.2399999999999998</v>
      </c>
      <c r="J77" s="40">
        <f t="shared" si="6"/>
        <v>1.9069999999999998</v>
      </c>
      <c r="L77" s="42"/>
      <c r="M77" s="43"/>
      <c r="N77" s="43"/>
      <c r="O77" s="43"/>
      <c r="P77" s="43"/>
    </row>
    <row r="78" spans="1:16" s="41" customFormat="1" ht="18" customHeight="1">
      <c r="A78" s="35" t="s">
        <v>11</v>
      </c>
      <c r="B78" s="44" t="s">
        <v>71</v>
      </c>
      <c r="C78" s="45" t="s">
        <v>117</v>
      </c>
      <c r="D78" s="38">
        <v>1.622</v>
      </c>
      <c r="E78" s="66">
        <v>0</v>
      </c>
      <c r="F78" s="67"/>
      <c r="G78" s="39">
        <f t="shared" si="7"/>
        <v>1.622</v>
      </c>
      <c r="H78" s="39">
        <v>0</v>
      </c>
      <c r="I78" s="40">
        <f>2.5*1.4</f>
        <v>3.5</v>
      </c>
      <c r="J78" s="40">
        <f t="shared" si="6"/>
        <v>1.878</v>
      </c>
      <c r="L78" s="42"/>
      <c r="M78" s="43"/>
      <c r="N78" s="43"/>
      <c r="O78" s="43"/>
      <c r="P78" s="43"/>
    </row>
    <row r="79" spans="1:16" s="41" customFormat="1" ht="18" customHeight="1">
      <c r="A79" s="35" t="s">
        <v>12</v>
      </c>
      <c r="B79" s="44" t="s">
        <v>72</v>
      </c>
      <c r="C79" s="45" t="s">
        <v>89</v>
      </c>
      <c r="D79" s="38">
        <v>0.256</v>
      </c>
      <c r="E79" s="66">
        <v>0</v>
      </c>
      <c r="F79" s="67"/>
      <c r="G79" s="39">
        <f t="shared" si="7"/>
        <v>0.256</v>
      </c>
      <c r="H79" s="39">
        <v>0</v>
      </c>
      <c r="I79" s="40">
        <f>2.5*1.4</f>
        <v>3.5</v>
      </c>
      <c r="J79" s="40">
        <f t="shared" si="6"/>
        <v>3.2439999999999998</v>
      </c>
      <c r="L79" s="42"/>
      <c r="M79" s="43"/>
      <c r="N79" s="43"/>
      <c r="O79" s="43"/>
      <c r="P79" s="43"/>
    </row>
    <row r="80" spans="1:16" s="41" customFormat="1" ht="18" customHeight="1">
      <c r="A80" s="35" t="s">
        <v>13</v>
      </c>
      <c r="B80" s="44" t="s">
        <v>73</v>
      </c>
      <c r="C80" s="45" t="s">
        <v>114</v>
      </c>
      <c r="D80" s="38">
        <v>0.089</v>
      </c>
      <c r="E80" s="66">
        <v>0</v>
      </c>
      <c r="F80" s="67"/>
      <c r="G80" s="39">
        <f t="shared" si="7"/>
        <v>0.089</v>
      </c>
      <c r="H80" s="39">
        <v>0</v>
      </c>
      <c r="I80" s="40">
        <f>1*1.4</f>
        <v>1.4</v>
      </c>
      <c r="J80" s="40">
        <f t="shared" si="6"/>
        <v>1.311</v>
      </c>
      <c r="L80" s="42"/>
      <c r="M80" s="43"/>
      <c r="N80" s="43"/>
      <c r="O80" s="43"/>
      <c r="P80" s="43"/>
    </row>
    <row r="81" spans="1:16" s="32" customFormat="1" ht="18" customHeight="1">
      <c r="A81" s="35" t="s">
        <v>14</v>
      </c>
      <c r="B81" s="36" t="s">
        <v>74</v>
      </c>
      <c r="C81" s="61" t="s">
        <v>102</v>
      </c>
      <c r="D81" s="58">
        <v>0.044</v>
      </c>
      <c r="E81" s="66">
        <v>0</v>
      </c>
      <c r="F81" s="67"/>
      <c r="G81" s="39">
        <f t="shared" si="7"/>
        <v>0.044</v>
      </c>
      <c r="H81" s="39">
        <v>0</v>
      </c>
      <c r="I81" s="40">
        <f>1*1.4</f>
        <v>1.4</v>
      </c>
      <c r="J81" s="40">
        <f t="shared" si="6"/>
        <v>1.3559999999999999</v>
      </c>
      <c r="L81" s="33"/>
      <c r="M81" s="34"/>
      <c r="N81" s="34"/>
      <c r="O81" s="34"/>
      <c r="P81" s="34"/>
    </row>
    <row r="82" spans="1:15" ht="18" customHeight="1">
      <c r="A82" s="28"/>
      <c r="B82" s="29" t="s">
        <v>17</v>
      </c>
      <c r="C82" s="27">
        <v>210.4</v>
      </c>
      <c r="D82" s="20">
        <f>SUM(D70:D81)+SUM(D66:D68)</f>
        <v>32.266</v>
      </c>
      <c r="E82" s="75"/>
      <c r="F82" s="76"/>
      <c r="G82" s="20">
        <f>SUM(G66+G67+G68+G70+G71+G72+G73+G74+G75+G76+G77+G78+G79+G80+G81)</f>
        <v>32.26599999999999</v>
      </c>
      <c r="H82" s="20">
        <f>SUM(H70:H81)</f>
        <v>0</v>
      </c>
      <c r="I82" s="20">
        <f>SUM(I70:I81)</f>
        <v>129.49999999999997</v>
      </c>
      <c r="J82" s="20">
        <f>SUM(J70:J81)+SUM(J66:J68)</f>
        <v>102.134</v>
      </c>
      <c r="K82" s="6"/>
      <c r="L82" s="6"/>
      <c r="M82" s="8"/>
      <c r="N82" s="8"/>
      <c r="O82" s="8"/>
    </row>
    <row r="83" spans="1:16" s="16" customFormat="1" ht="15.75" customHeight="1">
      <c r="A83" s="17"/>
      <c r="B83" s="18" t="s">
        <v>99</v>
      </c>
      <c r="C83" s="19"/>
      <c r="D83" s="20"/>
      <c r="E83" s="30"/>
      <c r="F83" s="31"/>
      <c r="G83" s="20"/>
      <c r="H83" s="20"/>
      <c r="I83" s="20"/>
      <c r="J83" s="20">
        <v>0</v>
      </c>
      <c r="K83" s="15"/>
      <c r="L83" s="14"/>
      <c r="M83" s="13"/>
      <c r="N83" s="13"/>
      <c r="O83" s="13"/>
      <c r="P83" s="12"/>
    </row>
    <row r="84" spans="1:15" ht="18" customHeight="1">
      <c r="A84" s="2"/>
      <c r="B84" s="18" t="s">
        <v>100</v>
      </c>
      <c r="C84" s="3"/>
      <c r="D84" s="2"/>
      <c r="E84" s="70"/>
      <c r="F84" s="71"/>
      <c r="G84" s="2"/>
      <c r="H84" s="2"/>
      <c r="I84" s="2"/>
      <c r="J84" s="20">
        <v>102.134</v>
      </c>
      <c r="K84" s="6"/>
      <c r="L84" s="11"/>
      <c r="M84" s="8"/>
      <c r="N84" s="8"/>
      <c r="O84" s="8"/>
    </row>
    <row r="85" spans="1:15" ht="3.75" customHeight="1">
      <c r="A85" s="4"/>
      <c r="B85" s="65"/>
      <c r="C85" s="65"/>
      <c r="D85" s="65"/>
      <c r="E85" s="6"/>
      <c r="F85" s="6"/>
      <c r="G85" s="6"/>
      <c r="H85" s="6"/>
      <c r="I85" s="6"/>
      <c r="J85" s="6"/>
      <c r="K85" s="6"/>
      <c r="L85" s="6"/>
      <c r="M85" s="8"/>
      <c r="N85" s="8"/>
      <c r="O85" s="8"/>
    </row>
    <row r="86" spans="1:15" ht="123.75" customHeight="1">
      <c r="A86" s="4"/>
      <c r="B86" s="65"/>
      <c r="C86" s="65"/>
      <c r="D86" s="65"/>
      <c r="E86" s="6"/>
      <c r="F86" s="6"/>
      <c r="G86" s="6"/>
      <c r="H86" s="6"/>
      <c r="I86" s="6"/>
      <c r="J86" s="6"/>
      <c r="K86" s="6"/>
      <c r="L86" s="6"/>
      <c r="M86" s="8"/>
      <c r="N86" s="8"/>
      <c r="O86" s="8"/>
    </row>
    <row r="87" spans="11:15" ht="5.25" customHeight="1">
      <c r="K87" s="6"/>
      <c r="L87" s="6"/>
      <c r="M87" s="8"/>
      <c r="N87" s="8"/>
      <c r="O87" s="8"/>
    </row>
    <row r="88" spans="1:15" ht="18">
      <c r="A88" s="4"/>
      <c r="B88" s="4"/>
      <c r="C88" s="4"/>
      <c r="D88" s="7"/>
      <c r="E88" s="7"/>
      <c r="F88" s="7"/>
      <c r="G88" s="7"/>
      <c r="H88" s="7"/>
      <c r="I88" s="7"/>
      <c r="J88" s="7"/>
      <c r="K88" s="6"/>
      <c r="L88" s="6"/>
      <c r="M88" s="8"/>
      <c r="N88" s="8"/>
      <c r="O88" s="8"/>
    </row>
    <row r="89" spans="3:15" ht="4.5" customHeight="1">
      <c r="C89" s="4"/>
      <c r="D89" s="8"/>
      <c r="E89" s="8"/>
      <c r="F89" s="8"/>
      <c r="G89" s="8"/>
      <c r="H89" s="8"/>
      <c r="I89" s="8"/>
      <c r="J89" s="8"/>
      <c r="K89" s="6"/>
      <c r="L89" s="6"/>
      <c r="M89" s="8"/>
      <c r="N89" s="8"/>
      <c r="O89" s="8"/>
    </row>
    <row r="90" spans="3:15" ht="3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  <c r="N90" s="8"/>
      <c r="O90" s="8"/>
    </row>
    <row r="91" spans="3:15" ht="18">
      <c r="C91" s="9"/>
      <c r="D91" s="6"/>
      <c r="E91" s="6"/>
      <c r="F91" s="6"/>
      <c r="G91" s="6"/>
      <c r="H91" s="6"/>
      <c r="I91" s="6"/>
      <c r="J91" s="6"/>
      <c r="K91" s="6"/>
      <c r="L91" s="6"/>
      <c r="M91" s="8"/>
      <c r="N91" s="8"/>
      <c r="O91" s="8"/>
    </row>
    <row r="92" spans="3:15" ht="18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  <c r="N92" s="8"/>
      <c r="O92" s="8"/>
    </row>
    <row r="93" spans="3:15" ht="4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  <c r="N93" s="8"/>
      <c r="O93" s="8"/>
    </row>
    <row r="94" spans="3:15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  <c r="N94" s="8"/>
      <c r="O94" s="8"/>
    </row>
    <row r="95" spans="3:15" ht="18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  <c r="N95" s="8"/>
      <c r="O95" s="8"/>
    </row>
    <row r="96" spans="3:15" ht="4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  <c r="N96" s="8"/>
      <c r="O96" s="8"/>
    </row>
    <row r="97" spans="3:15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  <c r="N97" s="8"/>
      <c r="O97" s="8"/>
    </row>
    <row r="98" spans="3:15" ht="18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8"/>
      <c r="N98" s="8"/>
      <c r="O98" s="8"/>
    </row>
    <row r="99" spans="3:15" ht="3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8"/>
      <c r="O99" s="8"/>
    </row>
    <row r="100" spans="3:15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8"/>
      <c r="O100" s="8"/>
    </row>
    <row r="101" spans="3:15" ht="18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</row>
    <row r="102" spans="3:15" ht="3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8"/>
      <c r="N102" s="8"/>
      <c r="O102" s="8"/>
    </row>
    <row r="103" spans="3:15" ht="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8"/>
      <c r="N103" s="8"/>
      <c r="O103" s="8"/>
    </row>
    <row r="104" spans="3:15" ht="18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8"/>
      <c r="N104" s="8"/>
      <c r="O104" s="8"/>
    </row>
    <row r="105" spans="3:15" ht="2.2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</row>
    <row r="106" spans="3:15" ht="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8"/>
      <c r="N106" s="8"/>
      <c r="O106" s="8"/>
    </row>
    <row r="107" spans="3:15" ht="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8"/>
      <c r="N107" s="8"/>
      <c r="O107" s="8"/>
    </row>
    <row r="108" spans="3:15" ht="3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8"/>
      <c r="N108" s="8"/>
      <c r="O108" s="8"/>
    </row>
    <row r="109" spans="3:15" ht="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8"/>
      <c r="N109" s="8"/>
      <c r="O109" s="8"/>
    </row>
    <row r="110" spans="3:10" ht="18">
      <c r="C110" s="6"/>
      <c r="D110" s="6"/>
      <c r="E110" s="6"/>
      <c r="F110" s="6"/>
      <c r="G110" s="6"/>
      <c r="H110" s="6"/>
      <c r="I110" s="6"/>
      <c r="J110" s="6"/>
    </row>
    <row r="111" spans="3:10" ht="3.75" customHeight="1">
      <c r="C111" s="6"/>
      <c r="D111" s="6"/>
      <c r="E111" s="6"/>
      <c r="F111" s="6"/>
      <c r="G111" s="6"/>
      <c r="H111" s="6"/>
      <c r="I111" s="6"/>
      <c r="J111" s="6"/>
    </row>
    <row r="112" spans="3:10" ht="19.5" customHeight="1">
      <c r="C112" s="6"/>
      <c r="D112" s="6"/>
      <c r="E112" s="6"/>
      <c r="F112" s="6"/>
      <c r="G112" s="6"/>
      <c r="H112" s="6"/>
      <c r="I112" s="6"/>
      <c r="J112" s="6"/>
    </row>
    <row r="113" spans="3:10" ht="18">
      <c r="C113" s="6"/>
      <c r="D113" s="6"/>
      <c r="E113" s="6"/>
      <c r="F113" s="6"/>
      <c r="G113" s="6"/>
      <c r="H113" s="6"/>
      <c r="I113" s="6"/>
      <c r="J113" s="6"/>
    </row>
    <row r="114" spans="3:10" ht="46.5" customHeight="1">
      <c r="C114" s="6"/>
      <c r="D114" s="6"/>
      <c r="E114" s="6"/>
      <c r="F114" s="6"/>
      <c r="G114" s="6"/>
      <c r="H114" s="6"/>
      <c r="I114" s="6"/>
      <c r="J114" s="6"/>
    </row>
    <row r="115" spans="3:10" ht="3.75" customHeight="1">
      <c r="C115" s="6"/>
      <c r="D115" s="6"/>
      <c r="E115" s="6"/>
      <c r="F115" s="6"/>
      <c r="G115" s="6"/>
      <c r="H115" s="6"/>
      <c r="I115" s="6"/>
      <c r="J115" s="6"/>
    </row>
    <row r="116" spans="3:10" ht="18">
      <c r="C116" s="6"/>
      <c r="D116" s="6"/>
      <c r="E116" s="6"/>
      <c r="F116" s="6"/>
      <c r="G116" s="6"/>
      <c r="H116" s="6"/>
      <c r="I116" s="6"/>
      <c r="J116" s="6"/>
    </row>
    <row r="117" spans="3:10" ht="18">
      <c r="C117" s="6"/>
      <c r="D117" s="6"/>
      <c r="E117" s="6"/>
      <c r="F117" s="6"/>
      <c r="G117" s="6"/>
      <c r="H117" s="6"/>
      <c r="I117" s="6"/>
      <c r="J117" s="6"/>
    </row>
    <row r="118" spans="3:10" ht="3.75" customHeight="1">
      <c r="C118" s="6"/>
      <c r="D118" s="6"/>
      <c r="E118" s="6"/>
      <c r="F118" s="6"/>
      <c r="G118" s="6"/>
      <c r="H118" s="6"/>
      <c r="I118" s="6"/>
      <c r="J118" s="6"/>
    </row>
    <row r="119" spans="3:10" ht="18">
      <c r="C119" s="6"/>
      <c r="D119" s="6"/>
      <c r="E119" s="6"/>
      <c r="F119" s="6"/>
      <c r="G119" s="6"/>
      <c r="H119" s="6"/>
      <c r="I119" s="6"/>
      <c r="J119" s="6"/>
    </row>
    <row r="120" spans="3:10" ht="18">
      <c r="C120" s="6"/>
      <c r="D120" s="6"/>
      <c r="E120" s="6"/>
      <c r="F120" s="6"/>
      <c r="G120" s="6"/>
      <c r="H120" s="6"/>
      <c r="I120" s="6"/>
      <c r="J120" s="6"/>
    </row>
    <row r="121" spans="3:10" ht="3.75" customHeight="1">
      <c r="C121" s="6"/>
      <c r="D121" s="6"/>
      <c r="E121" s="6"/>
      <c r="F121" s="6"/>
      <c r="G121" s="6"/>
      <c r="H121" s="6"/>
      <c r="I121" s="6"/>
      <c r="J121" s="6"/>
    </row>
    <row r="122" spans="3:10" ht="18">
      <c r="C122" s="6"/>
      <c r="D122" s="6"/>
      <c r="E122" s="6"/>
      <c r="F122" s="6"/>
      <c r="G122" s="6"/>
      <c r="H122" s="6"/>
      <c r="I122" s="6"/>
      <c r="J122" s="6"/>
    </row>
    <row r="123" spans="3:10" ht="18">
      <c r="C123" s="6"/>
      <c r="D123" s="6"/>
      <c r="E123" s="6"/>
      <c r="F123" s="6"/>
      <c r="G123" s="6"/>
      <c r="H123" s="6"/>
      <c r="I123" s="6"/>
      <c r="J123" s="6"/>
    </row>
    <row r="124" spans="3:10" ht="3.75" customHeight="1">
      <c r="C124" s="6"/>
      <c r="D124" s="6"/>
      <c r="E124" s="6"/>
      <c r="F124" s="6"/>
      <c r="G124" s="6"/>
      <c r="H124" s="6"/>
      <c r="I124" s="6"/>
      <c r="J124" s="6"/>
    </row>
    <row r="125" spans="3:10" ht="18">
      <c r="C125" s="6"/>
      <c r="D125" s="6"/>
      <c r="E125" s="6"/>
      <c r="F125" s="6"/>
      <c r="G125" s="6"/>
      <c r="H125" s="6"/>
      <c r="I125" s="6"/>
      <c r="J125" s="6"/>
    </row>
    <row r="126" spans="3:10" ht="18">
      <c r="C126" s="6"/>
      <c r="D126" s="6"/>
      <c r="E126" s="6"/>
      <c r="F126" s="6"/>
      <c r="G126" s="6"/>
      <c r="H126" s="6"/>
      <c r="I126" s="6"/>
      <c r="J126" s="6"/>
    </row>
    <row r="127" spans="3:10" ht="3.75" customHeight="1">
      <c r="C127" s="6"/>
      <c r="D127" s="6"/>
      <c r="E127" s="6"/>
      <c r="F127" s="6"/>
      <c r="G127" s="6"/>
      <c r="H127" s="6"/>
      <c r="I127" s="6"/>
      <c r="J127" s="6"/>
    </row>
    <row r="128" spans="3:10" ht="18">
      <c r="C128" s="6"/>
      <c r="D128" s="6"/>
      <c r="E128" s="6"/>
      <c r="F128" s="6"/>
      <c r="G128" s="6"/>
      <c r="H128" s="6"/>
      <c r="I128" s="6"/>
      <c r="J128" s="6"/>
    </row>
    <row r="129" spans="3:10" ht="18">
      <c r="C129" s="6"/>
      <c r="D129" s="6"/>
      <c r="E129" s="6"/>
      <c r="F129" s="6"/>
      <c r="G129" s="6"/>
      <c r="H129" s="6"/>
      <c r="I129" s="6"/>
      <c r="J129" s="6"/>
    </row>
    <row r="130" spans="3:10" ht="3.75" customHeight="1">
      <c r="C130" s="6"/>
      <c r="D130" s="6"/>
      <c r="E130" s="6"/>
      <c r="F130" s="6"/>
      <c r="G130" s="6"/>
      <c r="H130" s="6"/>
      <c r="I130" s="6"/>
      <c r="J130" s="6"/>
    </row>
    <row r="131" spans="3:10" ht="18">
      <c r="C131" s="6"/>
      <c r="D131" s="6"/>
      <c r="E131" s="6"/>
      <c r="F131" s="6"/>
      <c r="G131" s="6"/>
      <c r="H131" s="6"/>
      <c r="I131" s="6"/>
      <c r="J131" s="6"/>
    </row>
    <row r="132" spans="3:10" ht="18">
      <c r="C132" s="6"/>
      <c r="D132" s="6"/>
      <c r="E132" s="6"/>
      <c r="F132" s="6"/>
      <c r="G132" s="6"/>
      <c r="H132" s="6"/>
      <c r="I132" s="6"/>
      <c r="J132" s="6"/>
    </row>
    <row r="133" spans="3:10" ht="3.75" customHeight="1">
      <c r="C133" s="6"/>
      <c r="D133" s="6"/>
      <c r="E133" s="6"/>
      <c r="F133" s="6"/>
      <c r="G133" s="6"/>
      <c r="H133" s="6"/>
      <c r="I133" s="6"/>
      <c r="J133" s="6"/>
    </row>
    <row r="134" spans="3:10" ht="18">
      <c r="C134" s="6"/>
      <c r="D134" s="6"/>
      <c r="E134" s="6"/>
      <c r="F134" s="6"/>
      <c r="G134" s="6"/>
      <c r="H134" s="6"/>
      <c r="I134" s="6"/>
      <c r="J134" s="6"/>
    </row>
    <row r="135" spans="3:10" ht="18">
      <c r="C135" s="6"/>
      <c r="D135" s="6"/>
      <c r="E135" s="6"/>
      <c r="F135" s="6"/>
      <c r="G135" s="6"/>
      <c r="H135" s="6"/>
      <c r="I135" s="6"/>
      <c r="J135" s="6"/>
    </row>
    <row r="136" spans="3:10" ht="3.75" customHeight="1">
      <c r="C136" s="6"/>
      <c r="D136" s="6"/>
      <c r="E136" s="6"/>
      <c r="F136" s="6"/>
      <c r="G136" s="6"/>
      <c r="H136" s="6"/>
      <c r="I136" s="6"/>
      <c r="J136" s="6"/>
    </row>
    <row r="137" spans="3:10" ht="18">
      <c r="C137" s="6"/>
      <c r="D137" s="6"/>
      <c r="E137" s="6"/>
      <c r="F137" s="6"/>
      <c r="G137" s="6"/>
      <c r="H137" s="6"/>
      <c r="I137" s="6"/>
      <c r="J137" s="6"/>
    </row>
    <row r="138" spans="3:10" ht="18">
      <c r="C138" s="6"/>
      <c r="D138" s="6"/>
      <c r="E138" s="6"/>
      <c r="F138" s="6"/>
      <c r="G138" s="6"/>
      <c r="H138" s="6"/>
      <c r="I138" s="6"/>
      <c r="J138" s="6"/>
    </row>
    <row r="139" spans="3:10" ht="3.75" customHeight="1">
      <c r="C139" s="6"/>
      <c r="D139" s="6"/>
      <c r="E139" s="6"/>
      <c r="F139" s="6"/>
      <c r="G139" s="6"/>
      <c r="H139" s="6"/>
      <c r="I139" s="6"/>
      <c r="J139" s="6"/>
    </row>
    <row r="140" spans="3:10" ht="18">
      <c r="C140" s="6"/>
      <c r="D140" s="6"/>
      <c r="E140" s="6"/>
      <c r="F140" s="6"/>
      <c r="G140" s="6"/>
      <c r="H140" s="6"/>
      <c r="I140" s="6"/>
      <c r="J140" s="6"/>
    </row>
    <row r="141" spans="3:10" ht="18">
      <c r="C141" s="6"/>
      <c r="D141" s="6"/>
      <c r="E141" s="6"/>
      <c r="F141" s="6"/>
      <c r="G141" s="6"/>
      <c r="H141" s="6"/>
      <c r="I141" s="6"/>
      <c r="J141" s="6"/>
    </row>
    <row r="142" spans="3:10" ht="3.75" customHeight="1">
      <c r="C142" s="6"/>
      <c r="D142" s="6"/>
      <c r="E142" s="6"/>
      <c r="F142" s="6"/>
      <c r="G142" s="6"/>
      <c r="H142" s="6"/>
      <c r="I142" s="6"/>
      <c r="J142" s="6"/>
    </row>
    <row r="143" spans="3:10" ht="18">
      <c r="C143" s="6"/>
      <c r="D143" s="6"/>
      <c r="E143" s="6"/>
      <c r="F143" s="6"/>
      <c r="G143" s="6"/>
      <c r="H143" s="6"/>
      <c r="I143" s="6"/>
      <c r="J143" s="6"/>
    </row>
    <row r="144" spans="3:10" ht="18">
      <c r="C144" s="6"/>
      <c r="D144" s="6"/>
      <c r="E144" s="6"/>
      <c r="F144" s="6"/>
      <c r="G144" s="6"/>
      <c r="H144" s="6"/>
      <c r="I144" s="6"/>
      <c r="J144" s="6"/>
    </row>
    <row r="145" spans="3:10" ht="19.5" customHeight="1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3.75" customHeight="1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3.75" customHeight="1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3.75" customHeight="1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3.75" customHeight="1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3.75" customHeight="1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3.75" customHeight="1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3.75" customHeight="1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3.75" customHeight="1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3.75" customHeight="1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3.75" customHeight="1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 customHeight="1">
      <c r="C178" s="6"/>
      <c r="D178" s="6"/>
      <c r="E178" s="6"/>
      <c r="F178" s="6"/>
      <c r="G178" s="6"/>
      <c r="H178" s="6"/>
      <c r="I178" s="6"/>
      <c r="J178" s="6"/>
    </row>
    <row r="179" spans="3:10" ht="3.75" customHeight="1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3.75" customHeight="1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3.75" customHeight="1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3.75" customHeight="1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3.75" customHeight="1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7.25" customHeight="1">
      <c r="C198" s="6"/>
      <c r="D198" s="6"/>
      <c r="E198" s="6"/>
      <c r="F198" s="6"/>
      <c r="G198" s="6"/>
      <c r="H198" s="6"/>
      <c r="I198" s="6"/>
      <c r="J198" s="6"/>
    </row>
    <row r="199" spans="3:10" ht="3.75" customHeight="1">
      <c r="C199" s="6"/>
      <c r="D199" s="6"/>
      <c r="E199" s="6"/>
      <c r="F199" s="6"/>
      <c r="G199" s="6"/>
      <c r="H199" s="6"/>
      <c r="I199" s="6"/>
      <c r="J199" s="6"/>
    </row>
    <row r="200" spans="3:10" ht="17.25" customHeight="1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3.75" customHeight="1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3.75" customHeight="1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3.75" customHeight="1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3.75" customHeight="1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3.75" customHeight="1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38.25" customHeight="1">
      <c r="C222" s="6"/>
      <c r="D222" s="6"/>
      <c r="E222" s="6"/>
      <c r="F222" s="6"/>
      <c r="G222" s="6"/>
      <c r="H222" s="6"/>
      <c r="I222" s="6"/>
      <c r="J222" s="6"/>
    </row>
    <row r="223" spans="3:10" ht="79.5" customHeight="1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  <row r="471" spans="3:10" ht="18">
      <c r="C471" s="6"/>
      <c r="D471" s="6"/>
      <c r="E471" s="6"/>
      <c r="F471" s="6"/>
      <c r="G471" s="6"/>
      <c r="H471" s="6"/>
      <c r="I471" s="6"/>
      <c r="J471" s="6"/>
    </row>
    <row r="472" spans="3:10" ht="18">
      <c r="C472" s="6"/>
      <c r="D472" s="6"/>
      <c r="E472" s="6"/>
      <c r="F472" s="6"/>
      <c r="G472" s="6"/>
      <c r="H472" s="6"/>
      <c r="I472" s="6"/>
      <c r="J472" s="6"/>
    </row>
    <row r="473" spans="3:10" ht="18">
      <c r="C473" s="6"/>
      <c r="D473" s="6"/>
      <c r="E473" s="6"/>
      <c r="F473" s="6"/>
      <c r="G473" s="6"/>
      <c r="H473" s="6"/>
      <c r="I473" s="6"/>
      <c r="J473" s="6"/>
    </row>
    <row r="474" spans="3:10" ht="18">
      <c r="C474" s="6"/>
      <c r="D474" s="6"/>
      <c r="E474" s="6"/>
      <c r="F474" s="6"/>
      <c r="G474" s="6"/>
      <c r="H474" s="6"/>
      <c r="I474" s="6"/>
      <c r="J474" s="6"/>
    </row>
    <row r="475" spans="3:10" ht="18">
      <c r="C475" s="6"/>
      <c r="D475" s="6"/>
      <c r="E475" s="6"/>
      <c r="F475" s="6"/>
      <c r="G475" s="6"/>
      <c r="H475" s="6"/>
      <c r="I475" s="6"/>
      <c r="J475" s="6"/>
    </row>
    <row r="476" spans="3:10" ht="18">
      <c r="C476" s="6"/>
      <c r="D476" s="6"/>
      <c r="E476" s="6"/>
      <c r="F476" s="6"/>
      <c r="G476" s="6"/>
      <c r="H476" s="6"/>
      <c r="I476" s="6"/>
      <c r="J476" s="6"/>
    </row>
    <row r="477" spans="3:10" ht="18">
      <c r="C477" s="6"/>
      <c r="D477" s="6"/>
      <c r="E477" s="6"/>
      <c r="F477" s="6"/>
      <c r="G477" s="6"/>
      <c r="H477" s="6"/>
      <c r="I477" s="6"/>
      <c r="J477" s="6"/>
    </row>
    <row r="478" spans="3:10" ht="18">
      <c r="C478" s="6"/>
      <c r="D478" s="6"/>
      <c r="E478" s="6"/>
      <c r="F478" s="6"/>
      <c r="G478" s="6"/>
      <c r="H478" s="6"/>
      <c r="I478" s="6"/>
      <c r="J478" s="6"/>
    </row>
    <row r="479" spans="3:10" ht="18">
      <c r="C479" s="6"/>
      <c r="D479" s="6"/>
      <c r="E479" s="6"/>
      <c r="F479" s="6"/>
      <c r="G479" s="6"/>
      <c r="H479" s="6"/>
      <c r="I479" s="6"/>
      <c r="J479" s="6"/>
    </row>
    <row r="480" spans="3:10" ht="18">
      <c r="C480" s="6"/>
      <c r="D480" s="6"/>
      <c r="E480" s="6"/>
      <c r="F480" s="6"/>
      <c r="G480" s="6"/>
      <c r="H480" s="6"/>
      <c r="I480" s="6"/>
      <c r="J480" s="6"/>
    </row>
    <row r="481" spans="3:10" ht="18">
      <c r="C481" s="6"/>
      <c r="D481" s="6"/>
      <c r="E481" s="6"/>
      <c r="F481" s="6"/>
      <c r="G481" s="6"/>
      <c r="H481" s="6"/>
      <c r="I481" s="6"/>
      <c r="J481" s="6"/>
    </row>
    <row r="482" spans="3:10" ht="18">
      <c r="C482" s="6"/>
      <c r="D482" s="6"/>
      <c r="E482" s="6"/>
      <c r="F482" s="6"/>
      <c r="G482" s="6"/>
      <c r="H482" s="6"/>
      <c r="I482" s="6"/>
      <c r="J482" s="6"/>
    </row>
    <row r="483" spans="3:10" ht="18">
      <c r="C483" s="6"/>
      <c r="D483" s="6"/>
      <c r="E483" s="6"/>
      <c r="F483" s="6"/>
      <c r="G483" s="6"/>
      <c r="H483" s="6"/>
      <c r="I483" s="6"/>
      <c r="J483" s="6"/>
    </row>
    <row r="484" spans="3:10" ht="18">
      <c r="C484" s="6"/>
      <c r="D484" s="6"/>
      <c r="E484" s="6"/>
      <c r="F484" s="6"/>
      <c r="G484" s="6"/>
      <c r="H484" s="6"/>
      <c r="I484" s="6"/>
      <c r="J484" s="6"/>
    </row>
    <row r="485" spans="3:10" ht="18">
      <c r="C485" s="6"/>
      <c r="D485" s="6"/>
      <c r="E485" s="6"/>
      <c r="F485" s="6"/>
      <c r="G485" s="6"/>
      <c r="H485" s="6"/>
      <c r="I485" s="6"/>
      <c r="J485" s="6"/>
    </row>
    <row r="486" spans="3:10" ht="18">
      <c r="C486" s="6"/>
      <c r="D486" s="6"/>
      <c r="E486" s="6"/>
      <c r="F486" s="6"/>
      <c r="G486" s="6"/>
      <c r="H486" s="6"/>
      <c r="I486" s="6"/>
      <c r="J486" s="6"/>
    </row>
    <row r="487" spans="3:10" ht="18">
      <c r="C487" s="6"/>
      <c r="D487" s="6"/>
      <c r="E487" s="6"/>
      <c r="F487" s="6"/>
      <c r="G487" s="6"/>
      <c r="H487" s="6"/>
      <c r="I487" s="6"/>
      <c r="J487" s="6"/>
    </row>
    <row r="488" spans="3:10" ht="18">
      <c r="C488" s="6"/>
      <c r="D488" s="6"/>
      <c r="E488" s="6"/>
      <c r="F488" s="6"/>
      <c r="G488" s="6"/>
      <c r="H488" s="6"/>
      <c r="I488" s="6"/>
      <c r="J488" s="6"/>
    </row>
    <row r="489" spans="3:10" ht="18">
      <c r="C489" s="6"/>
      <c r="D489" s="6"/>
      <c r="E489" s="6"/>
      <c r="F489" s="6"/>
      <c r="G489" s="6"/>
      <c r="H489" s="6"/>
      <c r="I489" s="6"/>
      <c r="J489" s="6"/>
    </row>
    <row r="490" spans="3:10" ht="18">
      <c r="C490" s="6"/>
      <c r="D490" s="6"/>
      <c r="E490" s="6"/>
      <c r="F490" s="6"/>
      <c r="G490" s="6"/>
      <c r="H490" s="6"/>
      <c r="I490" s="6"/>
      <c r="J490" s="6"/>
    </row>
    <row r="491" spans="3:10" ht="18">
      <c r="C491" s="6"/>
      <c r="D491" s="6"/>
      <c r="E491" s="6"/>
      <c r="F491" s="6"/>
      <c r="G491" s="6"/>
      <c r="H491" s="6"/>
      <c r="I491" s="6"/>
      <c r="J491" s="6"/>
    </row>
    <row r="492" spans="3:10" ht="18">
      <c r="C492" s="6"/>
      <c r="D492" s="6"/>
      <c r="E492" s="6"/>
      <c r="F492" s="6"/>
      <c r="G492" s="6"/>
      <c r="H492" s="6"/>
      <c r="I492" s="6"/>
      <c r="J492" s="6"/>
    </row>
    <row r="493" spans="3:10" ht="18">
      <c r="C493" s="6"/>
      <c r="D493" s="6"/>
      <c r="E493" s="6"/>
      <c r="F493" s="6"/>
      <c r="G493" s="6"/>
      <c r="H493" s="6"/>
      <c r="I493" s="6"/>
      <c r="J493" s="6"/>
    </row>
    <row r="494" spans="3:10" ht="18">
      <c r="C494" s="6"/>
      <c r="D494" s="6"/>
      <c r="E494" s="6"/>
      <c r="F494" s="6"/>
      <c r="G494" s="6"/>
      <c r="H494" s="6"/>
      <c r="I494" s="6"/>
      <c r="J494" s="6"/>
    </row>
    <row r="495" spans="3:10" ht="18">
      <c r="C495" s="6"/>
      <c r="D495" s="6"/>
      <c r="E495" s="6"/>
      <c r="F495" s="6"/>
      <c r="G495" s="6"/>
      <c r="H495" s="6"/>
      <c r="I495" s="6"/>
      <c r="J495" s="6"/>
    </row>
    <row r="496" spans="3:10" ht="18">
      <c r="C496" s="6"/>
      <c r="D496" s="6"/>
      <c r="E496" s="6"/>
      <c r="F496" s="6"/>
      <c r="G496" s="6"/>
      <c r="H496" s="6"/>
      <c r="I496" s="6"/>
      <c r="J496" s="6"/>
    </row>
    <row r="497" spans="3:10" ht="18">
      <c r="C497" s="6"/>
      <c r="D497" s="6"/>
      <c r="E497" s="6"/>
      <c r="F497" s="6"/>
      <c r="G497" s="6"/>
      <c r="H497" s="6"/>
      <c r="I497" s="6"/>
      <c r="J497" s="6"/>
    </row>
    <row r="498" spans="3:10" ht="18">
      <c r="C498" s="6"/>
      <c r="D498" s="6"/>
      <c r="E498" s="6"/>
      <c r="F498" s="6"/>
      <c r="G498" s="6"/>
      <c r="H498" s="6"/>
      <c r="I498" s="6"/>
      <c r="J498" s="6"/>
    </row>
    <row r="499" spans="3:10" ht="18">
      <c r="C499" s="6"/>
      <c r="D499" s="6"/>
      <c r="E499" s="6"/>
      <c r="F499" s="6"/>
      <c r="G499" s="6"/>
      <c r="H499" s="6"/>
      <c r="I499" s="6"/>
      <c r="J499" s="6"/>
    </row>
    <row r="500" spans="3:10" ht="18">
      <c r="C500" s="6"/>
      <c r="D500" s="6"/>
      <c r="E500" s="6"/>
      <c r="F500" s="6"/>
      <c r="G500" s="6"/>
      <c r="H500" s="6"/>
      <c r="I500" s="6"/>
      <c r="J500" s="6"/>
    </row>
    <row r="501" spans="3:10" ht="18">
      <c r="C501" s="6"/>
      <c r="D501" s="6"/>
      <c r="E501" s="6"/>
      <c r="F501" s="6"/>
      <c r="G501" s="6"/>
      <c r="H501" s="6"/>
      <c r="I501" s="6"/>
      <c r="J501" s="6"/>
    </row>
    <row r="502" spans="3:10" ht="18">
      <c r="C502" s="6"/>
      <c r="D502" s="6"/>
      <c r="E502" s="6"/>
      <c r="F502" s="6"/>
      <c r="G502" s="6"/>
      <c r="H502" s="6"/>
      <c r="I502" s="6"/>
      <c r="J502" s="6"/>
    </row>
    <row r="503" spans="3:10" ht="18">
      <c r="C503" s="6"/>
      <c r="D503" s="6"/>
      <c r="E503" s="6"/>
      <c r="F503" s="6"/>
      <c r="G503" s="6"/>
      <c r="H503" s="6"/>
      <c r="I503" s="6"/>
      <c r="J503" s="6"/>
    </row>
    <row r="504" spans="3:10" ht="18">
      <c r="C504" s="6"/>
      <c r="D504" s="6"/>
      <c r="E504" s="6"/>
      <c r="F504" s="6"/>
      <c r="G504" s="6"/>
      <c r="H504" s="6"/>
      <c r="I504" s="6"/>
      <c r="J504" s="6"/>
    </row>
    <row r="505" spans="3:10" ht="18">
      <c r="C505" s="6"/>
      <c r="D505" s="6"/>
      <c r="E505" s="6"/>
      <c r="F505" s="6"/>
      <c r="G505" s="6"/>
      <c r="H505" s="6"/>
      <c r="I505" s="6"/>
      <c r="J505" s="6"/>
    </row>
    <row r="506" spans="3:10" ht="18">
      <c r="C506" s="6"/>
      <c r="D506" s="6"/>
      <c r="E506" s="6"/>
      <c r="F506" s="6"/>
      <c r="G506" s="6"/>
      <c r="H506" s="6"/>
      <c r="I506" s="6"/>
      <c r="J506" s="6"/>
    </row>
    <row r="507" spans="3:10" ht="18">
      <c r="C507" s="6"/>
      <c r="D507" s="6"/>
      <c r="E507" s="6"/>
      <c r="F507" s="6"/>
      <c r="G507" s="6"/>
      <c r="H507" s="6"/>
      <c r="I507" s="6"/>
      <c r="J507" s="6"/>
    </row>
    <row r="508" spans="3:10" ht="18">
      <c r="C508" s="6"/>
      <c r="D508" s="6"/>
      <c r="E508" s="6"/>
      <c r="F508" s="6"/>
      <c r="G508" s="6"/>
      <c r="H508" s="6"/>
      <c r="I508" s="6"/>
      <c r="J508" s="6"/>
    </row>
    <row r="509" spans="3:10" ht="18">
      <c r="C509" s="6"/>
      <c r="D509" s="6"/>
      <c r="E509" s="6"/>
      <c r="F509" s="6"/>
      <c r="G509" s="6"/>
      <c r="H509" s="6"/>
      <c r="I509" s="6"/>
      <c r="J509" s="6"/>
    </row>
    <row r="510" spans="3:10" ht="18">
      <c r="C510" s="6"/>
      <c r="D510" s="6"/>
      <c r="E510" s="6"/>
      <c r="F510" s="6"/>
      <c r="G510" s="6"/>
      <c r="H510" s="6"/>
      <c r="I510" s="6"/>
      <c r="J510" s="6"/>
    </row>
    <row r="511" spans="3:10" ht="18">
      <c r="C511" s="6"/>
      <c r="D511" s="6"/>
      <c r="E511" s="6"/>
      <c r="F511" s="6"/>
      <c r="G511" s="6"/>
      <c r="H511" s="6"/>
      <c r="I511" s="6"/>
      <c r="J511" s="6"/>
    </row>
    <row r="512" spans="3:10" ht="18">
      <c r="C512" s="6"/>
      <c r="D512" s="6"/>
      <c r="E512" s="6"/>
      <c r="F512" s="6"/>
      <c r="G512" s="6"/>
      <c r="H512" s="6"/>
      <c r="I512" s="6"/>
      <c r="J512" s="6"/>
    </row>
    <row r="513" spans="3:10" ht="18">
      <c r="C513" s="6"/>
      <c r="D513" s="6"/>
      <c r="E513" s="6"/>
      <c r="F513" s="6"/>
      <c r="G513" s="6"/>
      <c r="H513" s="6"/>
      <c r="I513" s="6"/>
      <c r="J513" s="6"/>
    </row>
    <row r="514" spans="3:10" ht="18">
      <c r="C514" s="6"/>
      <c r="D514" s="6"/>
      <c r="E514" s="6"/>
      <c r="F514" s="6"/>
      <c r="G514" s="6"/>
      <c r="H514" s="6"/>
      <c r="I514" s="6"/>
      <c r="J514" s="6"/>
    </row>
    <row r="515" spans="3:10" ht="18">
      <c r="C515" s="6"/>
      <c r="D515" s="6"/>
      <c r="E515" s="6"/>
      <c r="F515" s="6"/>
      <c r="G515" s="6"/>
      <c r="H515" s="6"/>
      <c r="I515" s="6"/>
      <c r="J515" s="6"/>
    </row>
    <row r="516" spans="3:10" ht="18">
      <c r="C516" s="6"/>
      <c r="D516" s="6"/>
      <c r="E516" s="6"/>
      <c r="F516" s="6"/>
      <c r="G516" s="6"/>
      <c r="H516" s="6"/>
      <c r="I516" s="6"/>
      <c r="J516" s="6"/>
    </row>
    <row r="517" spans="3:10" ht="18">
      <c r="C517" s="6"/>
      <c r="D517" s="6"/>
      <c r="E517" s="6"/>
      <c r="F517" s="6"/>
      <c r="G517" s="6"/>
      <c r="H517" s="6"/>
      <c r="I517" s="6"/>
      <c r="J517" s="6"/>
    </row>
    <row r="518" spans="3:10" ht="18">
      <c r="C518" s="6"/>
      <c r="D518" s="6"/>
      <c r="E518" s="6"/>
      <c r="F518" s="6"/>
      <c r="G518" s="6"/>
      <c r="H518" s="6"/>
      <c r="I518" s="6"/>
      <c r="J518" s="6"/>
    </row>
    <row r="519" spans="3:10" ht="18">
      <c r="C519" s="6"/>
      <c r="D519" s="6"/>
      <c r="E519" s="6"/>
      <c r="F519" s="6"/>
      <c r="G519" s="6"/>
      <c r="H519" s="6"/>
      <c r="I519" s="6"/>
      <c r="J519" s="6"/>
    </row>
    <row r="520" spans="3:10" ht="18">
      <c r="C520" s="6"/>
      <c r="D520" s="6"/>
      <c r="E520" s="6"/>
      <c r="F520" s="6"/>
      <c r="G520" s="6"/>
      <c r="H520" s="6"/>
      <c r="I520" s="6"/>
      <c r="J520" s="6"/>
    </row>
    <row r="521" spans="3:10" ht="18">
      <c r="C521" s="6"/>
      <c r="D521" s="6"/>
      <c r="E521" s="6"/>
      <c r="F521" s="6"/>
      <c r="G521" s="6"/>
      <c r="H521" s="6"/>
      <c r="I521" s="6"/>
      <c r="J521" s="6"/>
    </row>
    <row r="522" spans="3:10" ht="18">
      <c r="C522" s="6"/>
      <c r="D522" s="6"/>
      <c r="E522" s="6"/>
      <c r="F522" s="6"/>
      <c r="G522" s="6"/>
      <c r="H522" s="6"/>
      <c r="I522" s="6"/>
      <c r="J522" s="6"/>
    </row>
    <row r="523" spans="3:10" ht="18">
      <c r="C523" s="6"/>
      <c r="D523" s="6"/>
      <c r="E523" s="6"/>
      <c r="F523" s="6"/>
      <c r="G523" s="6"/>
      <c r="H523" s="6"/>
      <c r="I523" s="6"/>
      <c r="J523" s="6"/>
    </row>
    <row r="524" spans="3:10" ht="18">
      <c r="C524" s="6"/>
      <c r="D524" s="6"/>
      <c r="E524" s="6"/>
      <c r="F524" s="6"/>
      <c r="G524" s="6"/>
      <c r="H524" s="6"/>
      <c r="I524" s="6"/>
      <c r="J524" s="6"/>
    </row>
    <row r="525" spans="3:10" ht="18">
      <c r="C525" s="6"/>
      <c r="D525" s="6"/>
      <c r="E525" s="6"/>
      <c r="F525" s="6"/>
      <c r="G525" s="6"/>
      <c r="H525" s="6"/>
      <c r="I525" s="6"/>
      <c r="J525" s="6"/>
    </row>
    <row r="526" spans="3:10" ht="18">
      <c r="C526" s="6"/>
      <c r="D526" s="6"/>
      <c r="E526" s="6"/>
      <c r="F526" s="6"/>
      <c r="G526" s="6"/>
      <c r="H526" s="6"/>
      <c r="I526" s="6"/>
      <c r="J526" s="6"/>
    </row>
    <row r="527" spans="3:10" ht="18">
      <c r="C527" s="6"/>
      <c r="D527" s="6"/>
      <c r="E527" s="6"/>
      <c r="F527" s="6"/>
      <c r="G527" s="6"/>
      <c r="H527" s="6"/>
      <c r="I527" s="6"/>
      <c r="J527" s="6"/>
    </row>
    <row r="528" spans="3:10" ht="18">
      <c r="C528" s="6"/>
      <c r="D528" s="6"/>
      <c r="E528" s="6"/>
      <c r="F528" s="6"/>
      <c r="G528" s="6"/>
      <c r="H528" s="6"/>
      <c r="I528" s="6"/>
      <c r="J528" s="6"/>
    </row>
    <row r="529" spans="3:10" ht="18">
      <c r="C529" s="6"/>
      <c r="D529" s="6"/>
      <c r="E529" s="6"/>
      <c r="F529" s="6"/>
      <c r="G529" s="6"/>
      <c r="H529" s="6"/>
      <c r="I529" s="6"/>
      <c r="J529" s="6"/>
    </row>
    <row r="530" spans="3:10" ht="18">
      <c r="C530" s="6"/>
      <c r="D530" s="6"/>
      <c r="E530" s="6"/>
      <c r="F530" s="6"/>
      <c r="G530" s="6"/>
      <c r="H530" s="6"/>
      <c r="I530" s="6"/>
      <c r="J530" s="6"/>
    </row>
    <row r="531" spans="3:10" ht="18">
      <c r="C531" s="6"/>
      <c r="D531" s="6"/>
      <c r="E531" s="6"/>
      <c r="F531" s="6"/>
      <c r="G531" s="6"/>
      <c r="H531" s="6"/>
      <c r="I531" s="6"/>
      <c r="J531" s="6"/>
    </row>
    <row r="532" spans="3:10" ht="18">
      <c r="C532" s="6"/>
      <c r="D532" s="6"/>
      <c r="E532" s="6"/>
      <c r="F532" s="6"/>
      <c r="G532" s="6"/>
      <c r="H532" s="6"/>
      <c r="I532" s="6"/>
      <c r="J532" s="6"/>
    </row>
    <row r="533" spans="3:10" ht="18">
      <c r="C533" s="6"/>
      <c r="D533" s="6"/>
      <c r="E533" s="6"/>
      <c r="F533" s="6"/>
      <c r="G533" s="6"/>
      <c r="H533" s="6"/>
      <c r="I533" s="6"/>
      <c r="J533" s="6"/>
    </row>
    <row r="534" spans="3:10" ht="18">
      <c r="C534" s="6"/>
      <c r="D534" s="6"/>
      <c r="E534" s="6"/>
      <c r="F534" s="6"/>
      <c r="G534" s="6"/>
      <c r="H534" s="6"/>
      <c r="I534" s="6"/>
      <c r="J534" s="6"/>
    </row>
    <row r="535" spans="3:10" ht="18">
      <c r="C535" s="6"/>
      <c r="D535" s="6"/>
      <c r="E535" s="6"/>
      <c r="F535" s="6"/>
      <c r="G535" s="6"/>
      <c r="H535" s="6"/>
      <c r="I535" s="6"/>
      <c r="J535" s="6"/>
    </row>
    <row r="536" spans="3:10" ht="18">
      <c r="C536" s="6"/>
      <c r="D536" s="6"/>
      <c r="E536" s="6"/>
      <c r="F536" s="6"/>
      <c r="G536" s="6"/>
      <c r="H536" s="6"/>
      <c r="I536" s="6"/>
      <c r="J536" s="6"/>
    </row>
    <row r="537" spans="3:10" ht="18">
      <c r="C537" s="6"/>
      <c r="D537" s="6"/>
      <c r="E537" s="6"/>
      <c r="F537" s="6"/>
      <c r="G537" s="6"/>
      <c r="H537" s="6"/>
      <c r="I537" s="6"/>
      <c r="J537" s="6"/>
    </row>
    <row r="538" spans="3:10" ht="18">
      <c r="C538" s="6"/>
      <c r="D538" s="6"/>
      <c r="E538" s="6"/>
      <c r="F538" s="6"/>
      <c r="G538" s="6"/>
      <c r="H538" s="6"/>
      <c r="I538" s="6"/>
      <c r="J538" s="6"/>
    </row>
    <row r="539" spans="3:10" ht="18">
      <c r="C539" s="6"/>
      <c r="D539" s="6"/>
      <c r="E539" s="6"/>
      <c r="F539" s="6"/>
      <c r="G539" s="6"/>
      <c r="H539" s="6"/>
      <c r="I539" s="6"/>
      <c r="J539" s="6"/>
    </row>
    <row r="540" spans="3:10" ht="18">
      <c r="C540" s="6"/>
      <c r="D540" s="6"/>
      <c r="E540" s="6"/>
      <c r="F540" s="6"/>
      <c r="G540" s="6"/>
      <c r="H540" s="6"/>
      <c r="I540" s="6"/>
      <c r="J540" s="6"/>
    </row>
    <row r="541" spans="3:10" ht="18">
      <c r="C541" s="6"/>
      <c r="D541" s="6"/>
      <c r="E541" s="6"/>
      <c r="F541" s="6"/>
      <c r="G541" s="6"/>
      <c r="H541" s="6"/>
      <c r="I541" s="6"/>
      <c r="J541" s="6"/>
    </row>
    <row r="542" spans="3:10" ht="18">
      <c r="C542" s="6"/>
      <c r="D542" s="6"/>
      <c r="E542" s="6"/>
      <c r="F542" s="6"/>
      <c r="G542" s="6"/>
      <c r="H542" s="6"/>
      <c r="I542" s="6"/>
      <c r="J542" s="6"/>
    </row>
    <row r="543" spans="3:10" ht="18">
      <c r="C543" s="6"/>
      <c r="D543" s="6"/>
      <c r="E543" s="6"/>
      <c r="F543" s="6"/>
      <c r="G543" s="6"/>
      <c r="H543" s="6"/>
      <c r="I543" s="6"/>
      <c r="J543" s="6"/>
    </row>
    <row r="544" spans="3:10" ht="18">
      <c r="C544" s="6"/>
      <c r="D544" s="6"/>
      <c r="E544" s="6"/>
      <c r="F544" s="6"/>
      <c r="G544" s="6"/>
      <c r="H544" s="6"/>
      <c r="I544" s="6"/>
      <c r="J544" s="6"/>
    </row>
    <row r="545" spans="3:10" ht="18">
      <c r="C545" s="6"/>
      <c r="D545" s="6"/>
      <c r="E545" s="6"/>
      <c r="F545" s="6"/>
      <c r="G545" s="6"/>
      <c r="H545" s="6"/>
      <c r="I545" s="6"/>
      <c r="J545" s="6"/>
    </row>
    <row r="546" spans="3:10" ht="18">
      <c r="C546" s="6"/>
      <c r="D546" s="6"/>
      <c r="E546" s="6"/>
      <c r="F546" s="6"/>
      <c r="G546" s="6"/>
      <c r="H546" s="6"/>
      <c r="I546" s="6"/>
      <c r="J546" s="6"/>
    </row>
    <row r="547" spans="3:10" ht="18">
      <c r="C547" s="6"/>
      <c r="D547" s="6"/>
      <c r="E547" s="6"/>
      <c r="F547" s="6"/>
      <c r="G547" s="6"/>
      <c r="H547" s="6"/>
      <c r="I547" s="6"/>
      <c r="J547" s="6"/>
    </row>
    <row r="548" spans="3:10" ht="18">
      <c r="C548" s="6"/>
      <c r="D548" s="6"/>
      <c r="E548" s="6"/>
      <c r="F548" s="6"/>
      <c r="G548" s="6"/>
      <c r="H548" s="6"/>
      <c r="I548" s="6"/>
      <c r="J548" s="6"/>
    </row>
    <row r="549" spans="3:10" ht="18">
      <c r="C549" s="6"/>
      <c r="D549" s="6"/>
      <c r="E549" s="6"/>
      <c r="F549" s="6"/>
      <c r="G549" s="6"/>
      <c r="H549" s="6"/>
      <c r="I549" s="6"/>
      <c r="J549" s="6"/>
    </row>
    <row r="550" spans="3:10" ht="18">
      <c r="C550" s="6"/>
      <c r="D550" s="6"/>
      <c r="E550" s="6"/>
      <c r="F550" s="6"/>
      <c r="G550" s="6"/>
      <c r="H550" s="6"/>
      <c r="I550" s="6"/>
      <c r="J550" s="6"/>
    </row>
    <row r="551" spans="3:10" ht="18">
      <c r="C551" s="6"/>
      <c r="D551" s="6"/>
      <c r="E551" s="6"/>
      <c r="F551" s="6"/>
      <c r="G551" s="6"/>
      <c r="H551" s="6"/>
      <c r="I551" s="6"/>
      <c r="J551" s="6"/>
    </row>
    <row r="552" spans="3:10" ht="18">
      <c r="C552" s="6"/>
      <c r="D552" s="6"/>
      <c r="E552" s="6"/>
      <c r="F552" s="6"/>
      <c r="G552" s="6"/>
      <c r="H552" s="6"/>
      <c r="I552" s="6"/>
      <c r="J552" s="6"/>
    </row>
    <row r="553" spans="3:10" ht="18">
      <c r="C553" s="6"/>
      <c r="D553" s="6"/>
      <c r="E553" s="6"/>
      <c r="F553" s="6"/>
      <c r="G553" s="6"/>
      <c r="H553" s="6"/>
      <c r="I553" s="6"/>
      <c r="J553" s="6"/>
    </row>
    <row r="554" spans="3:10" ht="18">
      <c r="C554" s="6"/>
      <c r="D554" s="6"/>
      <c r="E554" s="6"/>
      <c r="F554" s="6"/>
      <c r="G554" s="6"/>
      <c r="H554" s="6"/>
      <c r="I554" s="6"/>
      <c r="J554" s="6"/>
    </row>
    <row r="555" spans="3:10" ht="18">
      <c r="C555" s="6"/>
      <c r="D555" s="6"/>
      <c r="E555" s="6"/>
      <c r="F555" s="6"/>
      <c r="G555" s="6"/>
      <c r="H555" s="6"/>
      <c r="I555" s="6"/>
      <c r="J555" s="6"/>
    </row>
    <row r="556" spans="3:10" ht="18">
      <c r="C556" s="6"/>
      <c r="D556" s="6"/>
      <c r="E556" s="6"/>
      <c r="F556" s="6"/>
      <c r="G556" s="6"/>
      <c r="H556" s="6"/>
      <c r="I556" s="6"/>
      <c r="J556" s="6"/>
    </row>
    <row r="557" spans="3:10" ht="18">
      <c r="C557" s="6"/>
      <c r="D557" s="6"/>
      <c r="E557" s="6"/>
      <c r="F557" s="6"/>
      <c r="G557" s="6"/>
      <c r="H557" s="6"/>
      <c r="I557" s="6"/>
      <c r="J557" s="6"/>
    </row>
    <row r="558" spans="3:10" ht="18">
      <c r="C558" s="6"/>
      <c r="D558" s="6"/>
      <c r="E558" s="6"/>
      <c r="F558" s="6"/>
      <c r="G558" s="6"/>
      <c r="H558" s="6"/>
      <c r="I558" s="6"/>
      <c r="J558" s="6"/>
    </row>
    <row r="559" spans="3:10" ht="18">
      <c r="C559" s="6"/>
      <c r="D559" s="6"/>
      <c r="E559" s="6"/>
      <c r="F559" s="6"/>
      <c r="G559" s="6"/>
      <c r="H559" s="6"/>
      <c r="I559" s="6"/>
      <c r="J559" s="6"/>
    </row>
    <row r="560" spans="3:10" ht="18">
      <c r="C560" s="6"/>
      <c r="D560" s="6"/>
      <c r="E560" s="6"/>
      <c r="F560" s="6"/>
      <c r="G560" s="6"/>
      <c r="H560" s="6"/>
      <c r="I560" s="6"/>
      <c r="J560" s="6"/>
    </row>
    <row r="561" spans="3:10" ht="18">
      <c r="C561" s="6"/>
      <c r="D561" s="6"/>
      <c r="E561" s="6"/>
      <c r="F561" s="6"/>
      <c r="G561" s="6"/>
      <c r="H561" s="6"/>
      <c r="I561" s="6"/>
      <c r="J561" s="6"/>
    </row>
    <row r="562" spans="3:10" ht="18">
      <c r="C562" s="6"/>
      <c r="D562" s="6"/>
      <c r="E562" s="6"/>
      <c r="F562" s="6"/>
      <c r="G562" s="6"/>
      <c r="H562" s="6"/>
      <c r="I562" s="6"/>
      <c r="J562" s="6"/>
    </row>
    <row r="563" spans="3:10" ht="18">
      <c r="C563" s="6"/>
      <c r="D563" s="6"/>
      <c r="E563" s="6"/>
      <c r="F563" s="6"/>
      <c r="G563" s="6"/>
      <c r="H563" s="6"/>
      <c r="I563" s="6"/>
      <c r="J563" s="6"/>
    </row>
    <row r="564" spans="3:10" ht="18">
      <c r="C564" s="6"/>
      <c r="D564" s="6"/>
      <c r="E564" s="6"/>
      <c r="F564" s="6"/>
      <c r="G564" s="6"/>
      <c r="H564" s="6"/>
      <c r="I564" s="6"/>
      <c r="J564" s="6"/>
    </row>
    <row r="565" spans="3:10" ht="18">
      <c r="C565" s="6"/>
      <c r="D565" s="6"/>
      <c r="E565" s="6"/>
      <c r="F565" s="6"/>
      <c r="G565" s="6"/>
      <c r="H565" s="6"/>
      <c r="I565" s="6"/>
      <c r="J565" s="6"/>
    </row>
    <row r="566" spans="3:10" ht="18">
      <c r="C566" s="6"/>
      <c r="D566" s="6"/>
      <c r="E566" s="6"/>
      <c r="F566" s="6"/>
      <c r="G566" s="6"/>
      <c r="H566" s="6"/>
      <c r="I566" s="6"/>
      <c r="J566" s="6"/>
    </row>
    <row r="567" spans="3:10" ht="18">
      <c r="C567" s="6"/>
      <c r="D567" s="6"/>
      <c r="E567" s="6"/>
      <c r="F567" s="6"/>
      <c r="G567" s="6"/>
      <c r="H567" s="6"/>
      <c r="I567" s="6"/>
      <c r="J567" s="6"/>
    </row>
    <row r="568" spans="3:10" ht="18">
      <c r="C568" s="6"/>
      <c r="D568" s="6"/>
      <c r="E568" s="6"/>
      <c r="F568" s="6"/>
      <c r="G568" s="6"/>
      <c r="H568" s="6"/>
      <c r="I568" s="6"/>
      <c r="J568" s="6"/>
    </row>
    <row r="569" spans="3:10" ht="18">
      <c r="C569" s="6"/>
      <c r="D569" s="6"/>
      <c r="E569" s="6"/>
      <c r="F569" s="6"/>
      <c r="G569" s="6"/>
      <c r="H569" s="6"/>
      <c r="I569" s="6"/>
      <c r="J569" s="6"/>
    </row>
    <row r="570" spans="3:10" ht="18">
      <c r="C570" s="6"/>
      <c r="D570" s="6"/>
      <c r="E570" s="6"/>
      <c r="F570" s="6"/>
      <c r="G570" s="6"/>
      <c r="H570" s="6"/>
      <c r="I570" s="6"/>
      <c r="J570" s="6"/>
    </row>
    <row r="571" spans="3:10" ht="18">
      <c r="C571" s="6"/>
      <c r="D571" s="6"/>
      <c r="E571" s="6"/>
      <c r="F571" s="6"/>
      <c r="G571" s="6"/>
      <c r="H571" s="6"/>
      <c r="I571" s="6"/>
      <c r="J571" s="6"/>
    </row>
    <row r="572" spans="3:10" ht="18">
      <c r="C572" s="6"/>
      <c r="D572" s="6"/>
      <c r="E572" s="6"/>
      <c r="F572" s="6"/>
      <c r="G572" s="6"/>
      <c r="H572" s="6"/>
      <c r="I572" s="6"/>
      <c r="J572" s="6"/>
    </row>
    <row r="573" spans="3:10" ht="18">
      <c r="C573" s="6"/>
      <c r="D573" s="6"/>
      <c r="E573" s="6"/>
      <c r="F573" s="6"/>
      <c r="G573" s="6"/>
      <c r="H573" s="6"/>
      <c r="I573" s="6"/>
      <c r="J573" s="6"/>
    </row>
    <row r="574" spans="3:10" ht="18">
      <c r="C574" s="6"/>
      <c r="D574" s="6"/>
      <c r="E574" s="6"/>
      <c r="F574" s="6"/>
      <c r="G574" s="6"/>
      <c r="H574" s="6"/>
      <c r="I574" s="6"/>
      <c r="J574" s="6"/>
    </row>
    <row r="575" spans="3:10" ht="18">
      <c r="C575" s="6"/>
      <c r="D575" s="6"/>
      <c r="E575" s="6"/>
      <c r="F575" s="6"/>
      <c r="G575" s="6"/>
      <c r="H575" s="6"/>
      <c r="I575" s="6"/>
      <c r="J575" s="6"/>
    </row>
    <row r="576" spans="3:10" ht="18">
      <c r="C576" s="6"/>
      <c r="D576" s="6"/>
      <c r="E576" s="6"/>
      <c r="F576" s="6"/>
      <c r="G576" s="6"/>
      <c r="H576" s="6"/>
      <c r="I576" s="6"/>
      <c r="J576" s="6"/>
    </row>
    <row r="577" spans="3:10" ht="18">
      <c r="C577" s="6"/>
      <c r="D577" s="6"/>
      <c r="E577" s="6"/>
      <c r="F577" s="6"/>
      <c r="G577" s="6"/>
      <c r="H577" s="6"/>
      <c r="I577" s="6"/>
      <c r="J577" s="6"/>
    </row>
    <row r="578" spans="3:10" ht="18">
      <c r="C578" s="6"/>
      <c r="D578" s="6"/>
      <c r="E578" s="6"/>
      <c r="F578" s="6"/>
      <c r="G578" s="6"/>
      <c r="H578" s="6"/>
      <c r="I578" s="6"/>
      <c r="J578" s="6"/>
    </row>
    <row r="579" spans="3:10" ht="18">
      <c r="C579" s="6"/>
      <c r="D579" s="6"/>
      <c r="E579" s="6"/>
      <c r="F579" s="6"/>
      <c r="G579" s="6"/>
      <c r="H579" s="6"/>
      <c r="I579" s="6"/>
      <c r="J579" s="6"/>
    </row>
    <row r="580" spans="3:10" ht="18">
      <c r="C580" s="6"/>
      <c r="D580" s="6"/>
      <c r="E580" s="6"/>
      <c r="F580" s="6"/>
      <c r="G580" s="6"/>
      <c r="H580" s="6"/>
      <c r="I580" s="6"/>
      <c r="J580" s="6"/>
    </row>
    <row r="581" spans="3:10" ht="18">
      <c r="C581" s="6"/>
      <c r="D581" s="6"/>
      <c r="E581" s="6"/>
      <c r="F581" s="6"/>
      <c r="G581" s="6"/>
      <c r="H581" s="6"/>
      <c r="I581" s="6"/>
      <c r="J581" s="6"/>
    </row>
    <row r="582" spans="3:10" ht="18">
      <c r="C582" s="6"/>
      <c r="D582" s="6"/>
      <c r="E582" s="6"/>
      <c r="F582" s="6"/>
      <c r="G582" s="6"/>
      <c r="H582" s="6"/>
      <c r="I582" s="6"/>
      <c r="J582" s="6"/>
    </row>
    <row r="583" spans="3:10" ht="18">
      <c r="C583" s="6"/>
      <c r="D583" s="6"/>
      <c r="E583" s="6"/>
      <c r="F583" s="6"/>
      <c r="G583" s="6"/>
      <c r="H583" s="6"/>
      <c r="I583" s="6"/>
      <c r="J583" s="6"/>
    </row>
    <row r="584" spans="3:10" ht="18">
      <c r="C584" s="6"/>
      <c r="D584" s="6"/>
      <c r="E584" s="6"/>
      <c r="F584" s="6"/>
      <c r="G584" s="6"/>
      <c r="H584" s="6"/>
      <c r="I584" s="6"/>
      <c r="J584" s="6"/>
    </row>
    <row r="585" spans="3:10" ht="18">
      <c r="C585" s="6"/>
      <c r="D585" s="6"/>
      <c r="E585" s="6"/>
      <c r="F585" s="6"/>
      <c r="G585" s="6"/>
      <c r="H585" s="6"/>
      <c r="I585" s="6"/>
      <c r="J585" s="6"/>
    </row>
    <row r="586" spans="3:10" ht="18">
      <c r="C586" s="6"/>
      <c r="D586" s="6"/>
      <c r="E586" s="6"/>
      <c r="F586" s="6"/>
      <c r="G586" s="6"/>
      <c r="H586" s="6"/>
      <c r="I586" s="6"/>
      <c r="J586" s="6"/>
    </row>
    <row r="587" spans="3:10" ht="18">
      <c r="C587" s="6"/>
      <c r="D587" s="6"/>
      <c r="E587" s="6"/>
      <c r="F587" s="6"/>
      <c r="G587" s="6"/>
      <c r="H587" s="6"/>
      <c r="I587" s="6"/>
      <c r="J587" s="6"/>
    </row>
    <row r="588" spans="3:10" ht="18">
      <c r="C588" s="6"/>
      <c r="D588" s="6"/>
      <c r="E588" s="6"/>
      <c r="F588" s="6"/>
      <c r="G588" s="6"/>
      <c r="H588" s="6"/>
      <c r="I588" s="6"/>
      <c r="J588" s="6"/>
    </row>
    <row r="589" spans="3:10" ht="18">
      <c r="C589" s="6"/>
      <c r="D589" s="6"/>
      <c r="E589" s="6"/>
      <c r="F589" s="6"/>
      <c r="G589" s="6"/>
      <c r="H589" s="6"/>
      <c r="I589" s="6"/>
      <c r="J589" s="6"/>
    </row>
    <row r="590" spans="3:10" ht="18">
      <c r="C590" s="6"/>
      <c r="D590" s="6"/>
      <c r="E590" s="6"/>
      <c r="F590" s="6"/>
      <c r="G590" s="6"/>
      <c r="H590" s="6"/>
      <c r="I590" s="6"/>
      <c r="J590" s="6"/>
    </row>
    <row r="591" spans="3:10" ht="18">
      <c r="C591" s="6"/>
      <c r="D591" s="6"/>
      <c r="E591" s="6"/>
      <c r="F591" s="6"/>
      <c r="G591" s="6"/>
      <c r="H591" s="6"/>
      <c r="I591" s="6"/>
      <c r="J591" s="6"/>
    </row>
    <row r="592" spans="3:10" ht="18">
      <c r="C592" s="6"/>
      <c r="D592" s="6"/>
      <c r="E592" s="6"/>
      <c r="F592" s="6"/>
      <c r="G592" s="6"/>
      <c r="H592" s="6"/>
      <c r="I592" s="6"/>
      <c r="J592" s="6"/>
    </row>
    <row r="593" spans="3:10" ht="18">
      <c r="C593" s="6"/>
      <c r="D593" s="6"/>
      <c r="E593" s="6"/>
      <c r="F593" s="6"/>
      <c r="G593" s="6"/>
      <c r="H593" s="6"/>
      <c r="I593" s="6"/>
      <c r="J593" s="6"/>
    </row>
    <row r="594" spans="3:10" ht="18">
      <c r="C594" s="6"/>
      <c r="D594" s="6"/>
      <c r="E594" s="6"/>
      <c r="F594" s="6"/>
      <c r="G594" s="6"/>
      <c r="H594" s="6"/>
      <c r="I594" s="6"/>
      <c r="J594" s="6"/>
    </row>
    <row r="595" spans="3:10" ht="18">
      <c r="C595" s="6"/>
      <c r="D595" s="6"/>
      <c r="E595" s="6"/>
      <c r="F595" s="6"/>
      <c r="G595" s="6"/>
      <c r="H595" s="6"/>
      <c r="I595" s="6"/>
      <c r="J595" s="6"/>
    </row>
    <row r="596" spans="3:10" ht="18">
      <c r="C596" s="6"/>
      <c r="D596" s="6"/>
      <c r="E596" s="6"/>
      <c r="F596" s="6"/>
      <c r="G596" s="6"/>
      <c r="H596" s="6"/>
      <c r="I596" s="6"/>
      <c r="J596" s="6"/>
    </row>
    <row r="597" spans="3:10" ht="18">
      <c r="C597" s="6"/>
      <c r="D597" s="6"/>
      <c r="E597" s="6"/>
      <c r="F597" s="6"/>
      <c r="G597" s="6"/>
      <c r="H597" s="6"/>
      <c r="I597" s="6"/>
      <c r="J597" s="6"/>
    </row>
    <row r="598" spans="3:10" ht="18">
      <c r="C598" s="6"/>
      <c r="D598" s="6"/>
      <c r="E598" s="6"/>
      <c r="F598" s="6"/>
      <c r="G598" s="6"/>
      <c r="H598" s="6"/>
      <c r="I598" s="6"/>
      <c r="J598" s="6"/>
    </row>
    <row r="599" spans="3:10" ht="18">
      <c r="C599" s="6"/>
      <c r="D599" s="6"/>
      <c r="E599" s="6"/>
      <c r="F599" s="6"/>
      <c r="G599" s="6"/>
      <c r="H599" s="6"/>
      <c r="I599" s="6"/>
      <c r="J599" s="6"/>
    </row>
    <row r="600" spans="3:10" ht="18">
      <c r="C600" s="6"/>
      <c r="D600" s="6"/>
      <c r="E600" s="6"/>
      <c r="F600" s="6"/>
      <c r="G600" s="6"/>
      <c r="H600" s="6"/>
      <c r="I600" s="6"/>
      <c r="J600" s="6"/>
    </row>
    <row r="601" spans="3:10" ht="18">
      <c r="C601" s="6"/>
      <c r="D601" s="6"/>
      <c r="E601" s="6"/>
      <c r="F601" s="6"/>
      <c r="G601" s="6"/>
      <c r="H601" s="6"/>
      <c r="I601" s="6"/>
      <c r="J601" s="6"/>
    </row>
    <row r="602" spans="3:10" ht="18">
      <c r="C602" s="6"/>
      <c r="D602" s="6"/>
      <c r="E602" s="6"/>
      <c r="F602" s="6"/>
      <c r="G602" s="6"/>
      <c r="H602" s="6"/>
      <c r="I602" s="6"/>
      <c r="J602" s="6"/>
    </row>
    <row r="603" spans="3:10" ht="18">
      <c r="C603" s="6"/>
      <c r="D603" s="6"/>
      <c r="E603" s="6"/>
      <c r="F603" s="6"/>
      <c r="G603" s="6"/>
      <c r="H603" s="6"/>
      <c r="I603" s="6"/>
      <c r="J603" s="6"/>
    </row>
    <row r="604" spans="3:10" ht="18">
      <c r="C604" s="6"/>
      <c r="D604" s="6"/>
      <c r="E604" s="6"/>
      <c r="F604" s="6"/>
      <c r="G604" s="6"/>
      <c r="H604" s="6"/>
      <c r="I604" s="6"/>
      <c r="J604" s="6"/>
    </row>
    <row r="605" spans="3:10" ht="18">
      <c r="C605" s="6"/>
      <c r="D605" s="6"/>
      <c r="E605" s="6"/>
      <c r="F605" s="6"/>
      <c r="G605" s="6"/>
      <c r="H605" s="6"/>
      <c r="I605" s="6"/>
      <c r="J605" s="6"/>
    </row>
    <row r="606" spans="3:10" ht="18">
      <c r="C606" s="6"/>
      <c r="D606" s="6"/>
      <c r="E606" s="6"/>
      <c r="F606" s="6"/>
      <c r="G606" s="6"/>
      <c r="H606" s="6"/>
      <c r="I606" s="6"/>
      <c r="J606" s="6"/>
    </row>
    <row r="607" spans="3:10" ht="18">
      <c r="C607" s="6"/>
      <c r="D607" s="6"/>
      <c r="E607" s="6"/>
      <c r="F607" s="6"/>
      <c r="G607" s="6"/>
      <c r="H607" s="6"/>
      <c r="I607" s="6"/>
      <c r="J607" s="6"/>
    </row>
    <row r="608" spans="3:10" ht="18">
      <c r="C608" s="6"/>
      <c r="D608" s="6"/>
      <c r="E608" s="6"/>
      <c r="F608" s="6"/>
      <c r="G608" s="6"/>
      <c r="H608" s="6"/>
      <c r="I608" s="6"/>
      <c r="J608" s="6"/>
    </row>
    <row r="609" spans="3:10" ht="18">
      <c r="C609" s="6"/>
      <c r="D609" s="6"/>
      <c r="E609" s="6"/>
      <c r="F609" s="6"/>
      <c r="G609" s="6"/>
      <c r="H609" s="6"/>
      <c r="I609" s="6"/>
      <c r="J609" s="6"/>
    </row>
    <row r="610" spans="3:10" ht="18">
      <c r="C610" s="6"/>
      <c r="D610" s="6"/>
      <c r="E610" s="6"/>
      <c r="F610" s="6"/>
      <c r="G610" s="6"/>
      <c r="H610" s="6"/>
      <c r="I610" s="6"/>
      <c r="J610" s="6"/>
    </row>
    <row r="611" spans="3:10" ht="18">
      <c r="C611" s="6"/>
      <c r="D611" s="6"/>
      <c r="E611" s="6"/>
      <c r="F611" s="6"/>
      <c r="G611" s="6"/>
      <c r="H611" s="6"/>
      <c r="I611" s="6"/>
      <c r="J611" s="6"/>
    </row>
    <row r="612" spans="3:10" ht="18">
      <c r="C612" s="6"/>
      <c r="D612" s="6"/>
      <c r="E612" s="6"/>
      <c r="F612" s="6"/>
      <c r="G612" s="6"/>
      <c r="H612" s="6"/>
      <c r="I612" s="6"/>
      <c r="J612" s="6"/>
    </row>
    <row r="613" spans="3:10" ht="18">
      <c r="C613" s="6"/>
      <c r="D613" s="6"/>
      <c r="E613" s="6"/>
      <c r="F613" s="6"/>
      <c r="G613" s="6"/>
      <c r="H613" s="6"/>
      <c r="I613" s="6"/>
      <c r="J613" s="6"/>
    </row>
    <row r="614" spans="3:10" ht="18">
      <c r="C614" s="6"/>
      <c r="D614" s="6"/>
      <c r="E614" s="6"/>
      <c r="F614" s="6"/>
      <c r="G614" s="6"/>
      <c r="H614" s="6"/>
      <c r="I614" s="6"/>
      <c r="J614" s="6"/>
    </row>
    <row r="615" spans="3:10" ht="18">
      <c r="C615" s="6"/>
      <c r="D615" s="6"/>
      <c r="E615" s="6"/>
      <c r="F615" s="6"/>
      <c r="G615" s="6"/>
      <c r="H615" s="6"/>
      <c r="I615" s="6"/>
      <c r="J615" s="6"/>
    </row>
    <row r="616" spans="3:10" ht="18">
      <c r="C616" s="6"/>
      <c r="D616" s="6"/>
      <c r="E616" s="6"/>
      <c r="F616" s="6"/>
      <c r="G616" s="6"/>
      <c r="H616" s="6"/>
      <c r="I616" s="6"/>
      <c r="J616" s="6"/>
    </row>
  </sheetData>
  <sheetProtection/>
  <mergeCells count="89">
    <mergeCell ref="A1:J1"/>
    <mergeCell ref="L46:O46"/>
    <mergeCell ref="M64:P64"/>
    <mergeCell ref="A46:J46"/>
    <mergeCell ref="A26:J26"/>
    <mergeCell ref="A47:J47"/>
    <mergeCell ref="A64:J64"/>
    <mergeCell ref="E45:F45"/>
    <mergeCell ref="E63:F63"/>
    <mergeCell ref="H4:H5"/>
    <mergeCell ref="A6:J6"/>
    <mergeCell ref="C3:J3"/>
    <mergeCell ref="A7:J7"/>
    <mergeCell ref="A25:J25"/>
    <mergeCell ref="D4:D5"/>
    <mergeCell ref="C4:C5"/>
    <mergeCell ref="B3:B5"/>
    <mergeCell ref="A3:A5"/>
    <mergeCell ref="E13:F13"/>
    <mergeCell ref="E12:F12"/>
    <mergeCell ref="E81:F81"/>
    <mergeCell ref="E82:F82"/>
    <mergeCell ref="E79:F79"/>
    <mergeCell ref="E80:F80"/>
    <mergeCell ref="E77:F77"/>
    <mergeCell ref="E78:F78"/>
    <mergeCell ref="E75:F75"/>
    <mergeCell ref="E72:F72"/>
    <mergeCell ref="E70:F70"/>
    <mergeCell ref="E73:F73"/>
    <mergeCell ref="G4:G5"/>
    <mergeCell ref="A65:J65"/>
    <mergeCell ref="A69:J69"/>
    <mergeCell ref="E68:F68"/>
    <mergeCell ref="I4:I5"/>
    <mergeCell ref="J4:J5"/>
    <mergeCell ref="E84:F84"/>
    <mergeCell ref="E60:F60"/>
    <mergeCell ref="E61:F61"/>
    <mergeCell ref="E58:F58"/>
    <mergeCell ref="E59:F59"/>
    <mergeCell ref="E56:F56"/>
    <mergeCell ref="E57:F57"/>
    <mergeCell ref="E76:F76"/>
    <mergeCell ref="E71:F71"/>
    <mergeCell ref="E74:F74"/>
    <mergeCell ref="E54:F54"/>
    <mergeCell ref="E55:F55"/>
    <mergeCell ref="E52:F52"/>
    <mergeCell ref="E53:F53"/>
    <mergeCell ref="E50:F50"/>
    <mergeCell ref="E51:F51"/>
    <mergeCell ref="E48:F48"/>
    <mergeCell ref="E49:F49"/>
    <mergeCell ref="E42:F42"/>
    <mergeCell ref="E43:F43"/>
    <mergeCell ref="E40:F40"/>
    <mergeCell ref="E41:F41"/>
    <mergeCell ref="E38:F38"/>
    <mergeCell ref="E39:F39"/>
    <mergeCell ref="E36:F36"/>
    <mergeCell ref="E37:F37"/>
    <mergeCell ref="E34:F34"/>
    <mergeCell ref="E35:F35"/>
    <mergeCell ref="E33:F33"/>
    <mergeCell ref="E31:F31"/>
    <mergeCell ref="E32:F32"/>
    <mergeCell ref="E30:F30"/>
    <mergeCell ref="E29:F29"/>
    <mergeCell ref="E24:F24"/>
    <mergeCell ref="E27:F27"/>
    <mergeCell ref="E28:F28"/>
    <mergeCell ref="E11:F11"/>
    <mergeCell ref="E20:F20"/>
    <mergeCell ref="E21:F21"/>
    <mergeCell ref="E22:F22"/>
    <mergeCell ref="E19:F19"/>
    <mergeCell ref="E18:F18"/>
    <mergeCell ref="E17:F17"/>
    <mergeCell ref="E9:F9"/>
    <mergeCell ref="E10:F10"/>
    <mergeCell ref="E4:F4"/>
    <mergeCell ref="E8:F8"/>
    <mergeCell ref="B85:D86"/>
    <mergeCell ref="E66:F66"/>
    <mergeCell ref="E67:F67"/>
    <mergeCell ref="E14:F14"/>
    <mergeCell ref="E15:F15"/>
    <mergeCell ref="E16:F1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24" max="9" man="1"/>
    <brk id="45" max="9" man="1"/>
    <brk id="63" max="9" man="1"/>
  </rowBreaks>
  <ignoredErrors>
    <ignoredError sqref="I58 I77 I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S.Kabitova</cp:lastModifiedBy>
  <cp:lastPrinted>2019-09-14T15:12:47Z</cp:lastPrinted>
  <dcterms:created xsi:type="dcterms:W3CDTF">2006-06-29T10:34:16Z</dcterms:created>
  <dcterms:modified xsi:type="dcterms:W3CDTF">2021-09-20T10:30:09Z</dcterms:modified>
  <cp:category/>
  <cp:version/>
  <cp:contentType/>
  <cp:contentStatus/>
</cp:coreProperties>
</file>