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0" windowWidth="11955" windowHeight="101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'Лист1'!$A$1:$J$337</definedName>
  </definedNames>
  <calcPr fullCalcOnLoad="1"/>
</workbook>
</file>

<file path=xl/sharedStrings.xml><?xml version="1.0" encoding="utf-8"?>
<sst xmlns="http://schemas.openxmlformats.org/spreadsheetml/2006/main" count="1295" uniqueCount="166">
  <si>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</si>
  <si>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</si>
  <si>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</si>
  <si>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</si>
  <si>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</si>
  <si>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</si>
  <si>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</si>
  <si>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</si>
  <si>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</si>
  <si>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</si>
  <si>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</si>
  <si>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</si>
  <si>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</si>
  <si>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</si>
  <si>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</si>
  <si>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</si>
  <si>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</si>
  <si>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</si>
  <si>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</si>
  <si>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</si>
  <si>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</si>
  <si>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</si>
  <si>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</si>
  <si>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</si>
  <si>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</si>
  <si>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</si>
  <si>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</si>
  <si>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</si>
  <si>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</si>
  <si>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</si>
  <si>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</si>
  <si>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</si>
  <si>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</si>
  <si>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</si>
  <si>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</si>
  <si>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</si>
  <si>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</si>
  <si>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</si>
  <si>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</si>
  <si>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</si>
  <si>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</si>
  <si>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</si>
  <si>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</si>
  <si>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</si>
  <si>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</si>
  <si>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</si>
  <si>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</si>
  <si>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</si>
  <si>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</si>
  <si>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</si>
  <si>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</si>
  <si>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</si>
  <si>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</si>
  <si>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</si>
  <si>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</si>
  <si>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</si>
  <si>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</si>
  <si>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</si>
  <si>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</si>
  <si>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</si>
  <si>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</si>
  <si>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</si>
  <si>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</si>
  <si>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</si>
  <si>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</si>
  <si>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</si>
  <si>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</si>
  <si>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</si>
  <si>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</si>
  <si>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</si>
  <si>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</si>
  <si>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</si>
  <si>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</si>
  <si>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</si>
  <si>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</si>
  <si>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</si>
  <si>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</si>
  <si>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</si>
  <si>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</si>
  <si>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</si>
  <si>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</si>
  <si>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</si>
  <si>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</si>
  <si>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</si>
  <si>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</si>
  <si>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</si>
  <si>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</si>
  <si>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</si>
  <si>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</si>
  <si>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</si>
  <si>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</si>
  <si>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</si>
  <si>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</si>
  <si>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</si>
  <si>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</si>
  <si>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</si>
  <si>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</si>
  <si>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</si>
  <si>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</si>
  <si>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</si>
  <si>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</si>
  <si>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</si>
  <si>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</si>
  <si>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</si>
  <si>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</si>
  <si>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</si>
  <si>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</si>
  <si>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</si>
  <si>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</si>
  <si>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</si>
  <si>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</si>
  <si>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</si>
  <si>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</si>
  <si>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</si>
  <si>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</si>
  <si>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</si>
  <si>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</si>
  <si>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</si>
  <si>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</si>
  <si>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</si>
  <si>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</si>
  <si>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</si>
  <si>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</si>
  <si>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</si>
  <si>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</si>
  <si>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</si>
  <si>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</si>
  <si>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</si>
  <si>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</si>
  <si>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</si>
  <si>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</si>
  <si>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</si>
  <si>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</si>
  <si>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</si>
  <si>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</si>
  <si>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</si>
  <si>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</si>
  <si>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</si>
  <si>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</si>
  <si>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</si>
  <si>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</si>
  <si>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</si>
  <si>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</si>
  <si>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</si>
  <si>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</si>
  <si>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</si>
  <si>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</si>
  <si>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</si>
  <si>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</si>
  <si>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</si>
  <si>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</si>
  <si>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</si>
  <si>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>Количество трансфоматоров с загрузкой:</t>
  </si>
  <si>
    <t>50 % и выше</t>
  </si>
  <si>
    <t>40 % - 50 %</t>
  </si>
  <si>
    <t>30 % - 40 %</t>
  </si>
  <si>
    <t>20 % - 30 %</t>
  </si>
  <si>
    <t>10 % - 20 %</t>
  </si>
  <si>
    <t>до 10 %</t>
  </si>
  <si>
    <t>Итого по АМЭС (РЭУ)</t>
  </si>
  <si>
    <t>Коянды-Южная</t>
  </si>
  <si>
    <t>отткл.</t>
  </si>
  <si>
    <t>Талапкер</t>
  </si>
  <si>
    <t>Итого по РЭУ</t>
  </si>
  <si>
    <t xml:space="preserve">                                                                                     Начальник ОДС:                                                         Б. Жолдыбаев          </t>
  </si>
  <si>
    <t xml:space="preserve">Загрузка силовых трансформаторов                                                                                              
на ПС РЭУ на  20 апреля 2020 г.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</si>
</sst>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_-* #,##0.000_р_._-;\-* #,##0.000_р_._-;_-* &quot;-&quot;???_р_._-;_-@_-"/>
    <numFmt numFmtId="176" formatCode="0.0000000"/>
    <numFmt numFmtId="177" formatCode="0.000000"/>
    <numFmt numFmtId="178" formatCode="0.00000"/>
    <numFmt numFmtId="179" formatCode="0.0000"/>
  </numFmts>
  <fonts count="3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2" fontId="1" fillId="0" borderId="10" xfId="0" applyNumberFormat="1" applyFont="1" applyFill="1" applyBorder="1" applyAlignment="1" applyProtection="1">
      <alignment horizontal="center"/>
      <protection locked="0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73" fontId="1" fillId="0" borderId="10" xfId="0" applyNumberFormat="1" applyFont="1" applyBorder="1" applyAlignment="1" applyProtection="1">
      <alignment horizontal="center" vertical="center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72" fontId="1" fillId="0" borderId="10" xfId="0" applyNumberFormat="1" applyFont="1" applyFill="1" applyBorder="1" applyAlignment="1" applyProtection="1">
      <alignment horizontal="center"/>
      <protection locked="0"/>
    </xf>
    <xf numFmtId="17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172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1352550</xdr:colOff>
      <xdr:row>335</xdr:row>
      <xdr:rowOff>57150</xdr:rowOff>
    </xdr:from>
    <xdr:to>
      <xdr:col>6</xdr:col>
      <xdr:colOff>838200</xdr:colOff>
      <xdr:row>337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58807350"/>
          <a:ext cx="1000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6"/>
  <sheetViews>
    <sheetView tabSelected="1" zoomScale="115" zoomScaleNormal="115" zoomScaleSheetLayoutView="55" zoomScalePageLayoutView="0" workbookViewId="0" topLeftCell="A1">
      <selection activeCell="A1" sqref="A1:J1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1" customWidth="1"/>
    <col min="6" max="6" width="19.875" style="1" customWidth="1"/>
    <col min="7" max="7" width="19.75390625" style="1" customWidth="1"/>
    <col min="8" max="8" width="20.00390625" style="1" customWidth="1"/>
    <col min="9" max="9" width="20.125" style="1" customWidth="1"/>
    <col min="10" max="10" width="19.00390625" style="4" customWidth="1"/>
    <col min="11" max="16384" width="9.125" style="1" customWidth="1"/>
  </cols>
  <sheetData>
    <row r="1" spans="1:10" ht="35.25" customHeight="1">
      <c r="A1" s="148" t="s">
        <v>165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" customHeight="1">
      <c r="A2" s="18"/>
      <c r="B2" s="18"/>
      <c r="C2" s="18"/>
      <c r="D2" s="98"/>
      <c r="E2" s="98"/>
      <c r="F2" s="17"/>
      <c r="G2" s="17"/>
      <c r="H2" s="98"/>
      <c r="I2" s="18"/>
      <c r="J2" s="3"/>
    </row>
    <row r="3" spans="1:10" ht="69.75" customHeight="1">
      <c r="A3" s="7" t="s">
        <v>125</v>
      </c>
      <c r="B3" s="7" t="s">
        <v>126</v>
      </c>
      <c r="C3" s="8" t="s">
        <v>141</v>
      </c>
      <c r="D3" s="99" t="s">
        <v>142</v>
      </c>
      <c r="E3" s="99" t="s">
        <v>135</v>
      </c>
      <c r="F3" s="15" t="s">
        <v>136</v>
      </c>
      <c r="G3" s="16" t="s">
        <v>137</v>
      </c>
      <c r="H3" s="99" t="s">
        <v>138</v>
      </c>
      <c r="I3" s="9" t="s">
        <v>139</v>
      </c>
      <c r="J3" s="2" t="s">
        <v>140</v>
      </c>
    </row>
    <row r="4" spans="1:10" ht="17.25" customHeight="1">
      <c r="A4" s="147" t="s">
        <v>127</v>
      </c>
      <c r="B4" s="147"/>
      <c r="C4" s="147"/>
      <c r="D4" s="147"/>
      <c r="E4" s="147"/>
      <c r="F4" s="147"/>
      <c r="G4" s="147"/>
      <c r="H4" s="147"/>
      <c r="I4" s="147"/>
      <c r="J4" s="3"/>
    </row>
    <row r="5" spans="1:10" ht="17.25" customHeight="1">
      <c r="A5" s="19" t="s">
        <v>0</v>
      </c>
      <c r="B5" s="20" t="s">
        <v>1</v>
      </c>
      <c r="C5" s="111" t="s">
        <v>143</v>
      </c>
      <c r="D5" s="103">
        <v>10</v>
      </c>
      <c r="E5" s="105" t="s">
        <v>145</v>
      </c>
      <c r="F5" s="105" t="s">
        <v>145</v>
      </c>
      <c r="G5" s="105" t="s">
        <v>145</v>
      </c>
      <c r="H5" s="105" t="s">
        <v>145</v>
      </c>
      <c r="I5" s="105" t="s">
        <v>145</v>
      </c>
      <c r="J5" s="105" t="s">
        <v>145</v>
      </c>
    </row>
    <row r="6" spans="1:10" ht="18">
      <c r="A6" s="19"/>
      <c r="B6" s="20"/>
      <c r="C6" s="27" t="s">
        <v>144</v>
      </c>
      <c r="D6" s="101">
        <v>10</v>
      </c>
      <c r="E6" s="105">
        <v>0.54</v>
      </c>
      <c r="F6" s="24">
        <f>G6*100/D6</f>
        <v>6</v>
      </c>
      <c r="G6" s="25">
        <f>E6/0.9</f>
        <v>0.6</v>
      </c>
      <c r="H6" s="105">
        <v>0.43</v>
      </c>
      <c r="I6" s="24">
        <f>J6*100/D6</f>
        <v>4.777777777777777</v>
      </c>
      <c r="J6" s="26">
        <f>H6/0.9</f>
        <v>0.47777777777777775</v>
      </c>
    </row>
    <row r="7" spans="1:10" s="5" customFormat="1" ht="3.75" customHeight="1">
      <c r="A7" s="30"/>
      <c r="B7" s="31"/>
      <c r="C7" s="32"/>
      <c r="D7" s="102"/>
      <c r="E7" s="106" t="s">
        <v>145</v>
      </c>
      <c r="F7" s="30" t="s">
        <v>145</v>
      </c>
      <c r="G7" s="30" t="s">
        <v>145</v>
      </c>
      <c r="H7" s="106" t="s">
        <v>145</v>
      </c>
      <c r="I7" s="30" t="s">
        <v>145</v>
      </c>
      <c r="J7" s="30" t="s">
        <v>145</v>
      </c>
    </row>
    <row r="8" spans="1:10" ht="18">
      <c r="A8" s="19" t="s">
        <v>2</v>
      </c>
      <c r="B8" s="20" t="s">
        <v>3</v>
      </c>
      <c r="C8" s="27" t="s">
        <v>143</v>
      </c>
      <c r="D8" s="101">
        <v>1.6</v>
      </c>
      <c r="E8" s="105" t="s">
        <v>145</v>
      </c>
      <c r="F8" s="19" t="s">
        <v>145</v>
      </c>
      <c r="G8" s="19" t="s">
        <v>145</v>
      </c>
      <c r="H8" s="105" t="s">
        <v>145</v>
      </c>
      <c r="I8" s="19" t="s">
        <v>145</v>
      </c>
      <c r="J8" s="37" t="s">
        <v>145</v>
      </c>
    </row>
    <row r="9" spans="1:10" ht="18">
      <c r="A9" s="19"/>
      <c r="B9" s="20"/>
      <c r="C9" s="27" t="s">
        <v>144</v>
      </c>
      <c r="D9" s="103">
        <v>1</v>
      </c>
      <c r="E9" s="105">
        <v>0.01</v>
      </c>
      <c r="F9" s="24">
        <f>G9*100/D9</f>
        <v>1.1111111111111112</v>
      </c>
      <c r="G9" s="25">
        <f>E9/0.9</f>
        <v>0.011111111111111112</v>
      </c>
      <c r="H9" s="105">
        <v>0.039</v>
      </c>
      <c r="I9" s="24">
        <f>J9*100/D9</f>
        <v>4.333333333333334</v>
      </c>
      <c r="J9" s="26">
        <f>H9/0.9</f>
        <v>0.043333333333333335</v>
      </c>
    </row>
    <row r="10" spans="1:10" s="5" customFormat="1" ht="3.75" customHeight="1">
      <c r="A10" s="30"/>
      <c r="B10" s="30"/>
      <c r="C10" s="32"/>
      <c r="D10" s="102"/>
      <c r="E10" s="106"/>
      <c r="F10" s="33"/>
      <c r="G10" s="35"/>
      <c r="H10" s="106"/>
      <c r="I10" s="33"/>
      <c r="J10" s="35"/>
    </row>
    <row r="11" spans="1:10" ht="18">
      <c r="A11" s="19" t="s">
        <v>4</v>
      </c>
      <c r="B11" s="20" t="s">
        <v>5</v>
      </c>
      <c r="C11" s="27" t="s">
        <v>143</v>
      </c>
      <c r="D11" s="103">
        <v>1</v>
      </c>
      <c r="E11" s="105" t="s">
        <v>145</v>
      </c>
      <c r="F11" s="19" t="s">
        <v>145</v>
      </c>
      <c r="G11" s="19" t="s">
        <v>145</v>
      </c>
      <c r="H11" s="105" t="s">
        <v>145</v>
      </c>
      <c r="I11" s="19" t="s">
        <v>145</v>
      </c>
      <c r="J11" s="37" t="s">
        <v>145</v>
      </c>
    </row>
    <row r="12" spans="1:10" ht="17.25" customHeight="1">
      <c r="A12" s="19"/>
      <c r="B12" s="20"/>
      <c r="C12" s="27" t="s">
        <v>144</v>
      </c>
      <c r="D12" s="103">
        <v>1</v>
      </c>
      <c r="E12" s="105">
        <v>0.011</v>
      </c>
      <c r="F12" s="24">
        <f>G12*100/D12</f>
        <v>1.222222222222222</v>
      </c>
      <c r="G12" s="25">
        <f>E12/0.9</f>
        <v>0.012222222222222221</v>
      </c>
      <c r="H12" s="105">
        <v>0.04</v>
      </c>
      <c r="I12" s="24">
        <f>J12*100/D12</f>
        <v>4.444444444444445</v>
      </c>
      <c r="J12" s="26">
        <f>H12/0.9</f>
        <v>0.044444444444444446</v>
      </c>
    </row>
    <row r="13" spans="1:10" s="5" customFormat="1" ht="3.75" customHeight="1">
      <c r="A13" s="30"/>
      <c r="B13" s="31"/>
      <c r="C13" s="32"/>
      <c r="D13" s="102"/>
      <c r="E13" s="106"/>
      <c r="F13" s="33"/>
      <c r="G13" s="35"/>
      <c r="H13" s="106"/>
      <c r="I13" s="24">
        <f>J13*100/1</f>
        <v>0</v>
      </c>
      <c r="J13" s="35"/>
    </row>
    <row r="14" spans="1:10" ht="18">
      <c r="A14" s="19" t="s">
        <v>6</v>
      </c>
      <c r="B14" s="20" t="s">
        <v>7</v>
      </c>
      <c r="C14" s="27" t="s">
        <v>143</v>
      </c>
      <c r="D14" s="103">
        <v>1.6</v>
      </c>
      <c r="E14" s="105" t="s">
        <v>145</v>
      </c>
      <c r="F14" s="24" t="s">
        <v>145</v>
      </c>
      <c r="G14" s="25" t="s">
        <v>145</v>
      </c>
      <c r="H14" s="105" t="s">
        <v>145</v>
      </c>
      <c r="I14" s="24" t="s">
        <v>145</v>
      </c>
      <c r="J14" s="25" t="s">
        <v>145</v>
      </c>
    </row>
    <row r="15" spans="1:10" ht="18">
      <c r="A15" s="19"/>
      <c r="B15" s="20"/>
      <c r="C15" s="27" t="s">
        <v>144</v>
      </c>
      <c r="D15" s="103">
        <v>2.5</v>
      </c>
      <c r="E15" s="105">
        <v>0.6</v>
      </c>
      <c r="F15" s="24">
        <f>G15*100/D15</f>
        <v>26.666666666666664</v>
      </c>
      <c r="G15" s="25">
        <f>E15/0.9</f>
        <v>0.6666666666666666</v>
      </c>
      <c r="H15" s="105">
        <v>0.164</v>
      </c>
      <c r="I15" s="24">
        <f>J15*100/D15</f>
        <v>7.288888888888889</v>
      </c>
      <c r="J15" s="26">
        <f>H15/0.9</f>
        <v>0.18222222222222223</v>
      </c>
    </row>
    <row r="16" spans="1:10" s="5" customFormat="1" ht="3.75" customHeight="1">
      <c r="A16" s="30"/>
      <c r="B16" s="31"/>
      <c r="C16" s="32"/>
      <c r="D16" s="102"/>
      <c r="E16" s="106"/>
      <c r="F16" s="30"/>
      <c r="G16" s="30"/>
      <c r="H16" s="106"/>
      <c r="I16" s="30"/>
      <c r="J16" s="30"/>
    </row>
    <row r="17" spans="1:10" ht="18">
      <c r="A17" s="19" t="s">
        <v>8</v>
      </c>
      <c r="B17" s="20" t="s">
        <v>9</v>
      </c>
      <c r="C17" s="27" t="s">
        <v>143</v>
      </c>
      <c r="D17" s="103">
        <v>1.6</v>
      </c>
      <c r="E17" s="105" t="s">
        <v>145</v>
      </c>
      <c r="F17" s="24" t="s">
        <v>145</v>
      </c>
      <c r="G17" s="25" t="s">
        <v>145</v>
      </c>
      <c r="H17" s="105" t="s">
        <v>145</v>
      </c>
      <c r="I17" s="24" t="s">
        <v>145</v>
      </c>
      <c r="J17" s="25" t="s">
        <v>145</v>
      </c>
    </row>
    <row r="18" spans="1:10" ht="18">
      <c r="A18" s="19"/>
      <c r="B18" s="20"/>
      <c r="C18" s="27" t="s">
        <v>144</v>
      </c>
      <c r="D18" s="103">
        <v>1.6</v>
      </c>
      <c r="E18" s="105">
        <v>0.198</v>
      </c>
      <c r="F18" s="24">
        <f>G18*100/D18</f>
        <v>13.75</v>
      </c>
      <c r="G18" s="25">
        <f>E18/0.9</f>
        <v>0.22</v>
      </c>
      <c r="H18" s="105">
        <v>0.11</v>
      </c>
      <c r="I18" s="24">
        <f>J18*100/D18</f>
        <v>7.638888888888888</v>
      </c>
      <c r="J18" s="26">
        <f>H18/0.9</f>
        <v>0.12222222222222222</v>
      </c>
    </row>
    <row r="19" spans="1:10" ht="3.75" customHeight="1">
      <c r="A19" s="30"/>
      <c r="B19" s="31"/>
      <c r="C19" s="32"/>
      <c r="D19" s="102"/>
      <c r="E19" s="106"/>
      <c r="F19" s="30"/>
      <c r="G19" s="30"/>
      <c r="H19" s="106"/>
      <c r="I19" s="30"/>
      <c r="J19" s="30"/>
    </row>
    <row r="20" spans="1:10" ht="18">
      <c r="A20" s="19" t="s">
        <v>10</v>
      </c>
      <c r="B20" s="20" t="s">
        <v>11</v>
      </c>
      <c r="C20" s="27" t="s">
        <v>143</v>
      </c>
      <c r="D20" s="103">
        <v>1</v>
      </c>
      <c r="E20" s="105" t="s">
        <v>145</v>
      </c>
      <c r="F20" s="19" t="s">
        <v>145</v>
      </c>
      <c r="G20" s="19" t="s">
        <v>145</v>
      </c>
      <c r="H20" s="105" t="s">
        <v>145</v>
      </c>
      <c r="I20" s="19" t="s">
        <v>145</v>
      </c>
      <c r="J20" s="19" t="s">
        <v>145</v>
      </c>
    </row>
    <row r="21" spans="1:10" ht="18">
      <c r="A21" s="19"/>
      <c r="B21" s="20"/>
      <c r="C21" s="27" t="s">
        <v>144</v>
      </c>
      <c r="D21" s="103">
        <v>1</v>
      </c>
      <c r="E21" s="105">
        <v>0.064</v>
      </c>
      <c r="F21" s="24">
        <f>G21*100/D21</f>
        <v>7.111111111111111</v>
      </c>
      <c r="G21" s="25">
        <f>E21/0.9</f>
        <v>0.07111111111111111</v>
      </c>
      <c r="H21" s="105">
        <v>0.023</v>
      </c>
      <c r="I21" s="24">
        <f>J21*100/D21</f>
        <v>2.5555555555555554</v>
      </c>
      <c r="J21" s="26">
        <f>H21/0.9</f>
        <v>0.025555555555555554</v>
      </c>
    </row>
    <row r="22" spans="1:10" s="5" customFormat="1" ht="3.75" customHeight="1">
      <c r="A22" s="30"/>
      <c r="B22" s="30"/>
      <c r="C22" s="30"/>
      <c r="D22" s="102"/>
      <c r="E22" s="106"/>
      <c r="F22" s="30"/>
      <c r="G22" s="30"/>
      <c r="H22" s="106"/>
      <c r="I22" s="30"/>
      <c r="J22" s="30"/>
    </row>
    <row r="23" spans="1:10" ht="18">
      <c r="A23" s="19" t="s">
        <v>12</v>
      </c>
      <c r="B23" s="20" t="s">
        <v>13</v>
      </c>
      <c r="C23" s="27" t="s">
        <v>143</v>
      </c>
      <c r="D23" s="103">
        <v>1.6</v>
      </c>
      <c r="E23" s="105" t="s">
        <v>145</v>
      </c>
      <c r="F23" s="19" t="s">
        <v>145</v>
      </c>
      <c r="G23" s="19" t="s">
        <v>145</v>
      </c>
      <c r="H23" s="105" t="s">
        <v>145</v>
      </c>
      <c r="I23" s="19" t="s">
        <v>145</v>
      </c>
      <c r="J23" s="19" t="s">
        <v>145</v>
      </c>
    </row>
    <row r="24" spans="1:10" ht="18">
      <c r="A24" s="19"/>
      <c r="B24" s="20"/>
      <c r="C24" s="27" t="s">
        <v>144</v>
      </c>
      <c r="D24" s="103">
        <v>1.6</v>
      </c>
      <c r="E24" s="105">
        <v>0.04</v>
      </c>
      <c r="F24" s="24">
        <f>G24*100/D24</f>
        <v>2.7777777777777777</v>
      </c>
      <c r="G24" s="25">
        <f>E24/0.9</f>
        <v>0.044444444444444446</v>
      </c>
      <c r="H24" s="105">
        <v>0.021</v>
      </c>
      <c r="I24" s="24">
        <f>J24*100/D24</f>
        <v>1.4583333333333333</v>
      </c>
      <c r="J24" s="26">
        <f>H24/0.9</f>
        <v>0.023333333333333334</v>
      </c>
    </row>
    <row r="25" spans="1:10" s="5" customFormat="1" ht="3.75" customHeight="1">
      <c r="A25" s="30"/>
      <c r="B25" s="31"/>
      <c r="C25" s="32"/>
      <c r="D25" s="102"/>
      <c r="E25" s="105" t="s">
        <v>145</v>
      </c>
      <c r="F25" s="30"/>
      <c r="G25" s="30"/>
      <c r="H25" s="30"/>
      <c r="I25" s="30"/>
      <c r="J25" s="30"/>
    </row>
    <row r="26" spans="1:10" ht="18">
      <c r="A26" s="19" t="s">
        <v>14</v>
      </c>
      <c r="B26" s="20" t="s">
        <v>15</v>
      </c>
      <c r="C26" s="27" t="s">
        <v>143</v>
      </c>
      <c r="D26" s="103">
        <v>1.6</v>
      </c>
      <c r="E26" s="105">
        <v>0.206</v>
      </c>
      <c r="F26" s="24">
        <f>G26*100/D26</f>
        <v>14.305555555555554</v>
      </c>
      <c r="G26" s="25">
        <f>E26/0.9</f>
        <v>0.22888888888888886</v>
      </c>
      <c r="H26" s="105">
        <v>0.11</v>
      </c>
      <c r="I26" s="24">
        <f>J26*100/D26</f>
        <v>7.638888888888888</v>
      </c>
      <c r="J26" s="26">
        <f>H26/0.9</f>
        <v>0.12222222222222222</v>
      </c>
    </row>
    <row r="27" spans="1:10" ht="18">
      <c r="A27" s="19"/>
      <c r="B27" s="20"/>
      <c r="C27" s="27" t="s">
        <v>144</v>
      </c>
      <c r="D27" s="103">
        <v>2.5</v>
      </c>
      <c r="E27" s="105" t="s">
        <v>145</v>
      </c>
      <c r="F27" s="24" t="s">
        <v>145</v>
      </c>
      <c r="G27" s="19" t="s">
        <v>145</v>
      </c>
      <c r="H27" s="105" t="s">
        <v>145</v>
      </c>
      <c r="I27" s="19" t="s">
        <v>145</v>
      </c>
      <c r="J27" s="19" t="s">
        <v>145</v>
      </c>
    </row>
    <row r="28" spans="1:10" s="5" customFormat="1" ht="3.75" customHeight="1">
      <c r="A28" s="30"/>
      <c r="B28" s="31"/>
      <c r="C28" s="32"/>
      <c r="D28" s="102"/>
      <c r="E28" s="106"/>
      <c r="F28" s="33"/>
      <c r="G28" s="33"/>
      <c r="H28" s="106"/>
      <c r="I28" s="33"/>
      <c r="J28" s="33"/>
    </row>
    <row r="29" spans="1:10" ht="18">
      <c r="A29" s="37" t="s">
        <v>16</v>
      </c>
      <c r="B29" s="38" t="s">
        <v>17</v>
      </c>
      <c r="C29" s="39" t="s">
        <v>143</v>
      </c>
      <c r="D29" s="103">
        <v>1.6</v>
      </c>
      <c r="E29" s="105" t="s">
        <v>145</v>
      </c>
      <c r="F29" s="19" t="s">
        <v>145</v>
      </c>
      <c r="G29" s="19" t="s">
        <v>145</v>
      </c>
      <c r="H29" s="105" t="s">
        <v>145</v>
      </c>
      <c r="I29" s="37" t="s">
        <v>145</v>
      </c>
      <c r="J29" s="37" t="s">
        <v>145</v>
      </c>
    </row>
    <row r="30" spans="1:10" ht="18">
      <c r="A30" s="37"/>
      <c r="B30" s="38"/>
      <c r="C30" s="39" t="s">
        <v>144</v>
      </c>
      <c r="D30" s="103">
        <v>1</v>
      </c>
      <c r="E30" s="105">
        <v>0.212</v>
      </c>
      <c r="F30" s="24">
        <f>G30*100/D30</f>
        <v>23.555555555555554</v>
      </c>
      <c r="G30" s="25">
        <f>E30/0.9</f>
        <v>0.23555555555555555</v>
      </c>
      <c r="H30" s="105">
        <v>0.08</v>
      </c>
      <c r="I30" s="24">
        <f>J30*100/D30</f>
        <v>8.88888888888889</v>
      </c>
      <c r="J30" s="26">
        <f>H30/0.9</f>
        <v>0.08888888888888889</v>
      </c>
    </row>
    <row r="31" spans="1:10" ht="3.75" customHeight="1">
      <c r="A31" s="30"/>
      <c r="B31" s="31"/>
      <c r="C31" s="32"/>
      <c r="D31" s="102"/>
      <c r="E31" s="106"/>
      <c r="F31" s="30"/>
      <c r="G31" s="30"/>
      <c r="H31" s="106"/>
      <c r="I31" s="30"/>
      <c r="J31" s="30"/>
    </row>
    <row r="32" spans="1:10" ht="18">
      <c r="A32" s="37" t="s">
        <v>18</v>
      </c>
      <c r="B32" s="38" t="s">
        <v>19</v>
      </c>
      <c r="C32" s="39" t="s">
        <v>143</v>
      </c>
      <c r="D32" s="103">
        <v>1.6</v>
      </c>
      <c r="E32" s="105">
        <v>0.195</v>
      </c>
      <c r="F32" s="24">
        <f>G32*100/D32</f>
        <v>13.541666666666666</v>
      </c>
      <c r="G32" s="25">
        <f>E32/0.9</f>
        <v>0.21666666666666667</v>
      </c>
      <c r="H32" s="105">
        <v>0.014</v>
      </c>
      <c r="I32" s="24">
        <f>J32*100/D32</f>
        <v>0.9722222222222222</v>
      </c>
      <c r="J32" s="26">
        <f>H32/0.9</f>
        <v>0.015555555555555555</v>
      </c>
    </row>
    <row r="33" spans="1:10" ht="18">
      <c r="A33" s="37"/>
      <c r="B33" s="38"/>
      <c r="C33" s="39" t="s">
        <v>144</v>
      </c>
      <c r="D33" s="103">
        <v>2.5</v>
      </c>
      <c r="E33" s="105" t="s">
        <v>145</v>
      </c>
      <c r="F33" s="19" t="s">
        <v>145</v>
      </c>
      <c r="G33" s="19" t="s">
        <v>145</v>
      </c>
      <c r="H33" s="105" t="s">
        <v>145</v>
      </c>
      <c r="I33" s="37" t="s">
        <v>145</v>
      </c>
      <c r="J33" s="37" t="s">
        <v>145</v>
      </c>
    </row>
    <row r="34" spans="1:10" s="5" customFormat="1" ht="3.75" customHeight="1">
      <c r="A34" s="30"/>
      <c r="B34" s="31"/>
      <c r="C34" s="32"/>
      <c r="D34" s="102"/>
      <c r="E34" s="106"/>
      <c r="F34" s="30"/>
      <c r="G34" s="30"/>
      <c r="H34" s="106"/>
      <c r="I34" s="30"/>
      <c r="J34" s="30"/>
    </row>
    <row r="35" spans="1:10" ht="18">
      <c r="A35" s="37" t="s">
        <v>20</v>
      </c>
      <c r="B35" s="38" t="s">
        <v>21</v>
      </c>
      <c r="C35" s="39" t="s">
        <v>143</v>
      </c>
      <c r="D35" s="103">
        <v>1</v>
      </c>
      <c r="E35" s="105">
        <v>0.398</v>
      </c>
      <c r="F35" s="24">
        <f>G35*100/D35</f>
        <v>44.22222222222222</v>
      </c>
      <c r="G35" s="25">
        <f>E35/0.9</f>
        <v>0.44222222222222224</v>
      </c>
      <c r="H35" s="105">
        <v>0.205</v>
      </c>
      <c r="I35" s="24">
        <f>J35*100/D35</f>
        <v>22.777777777777775</v>
      </c>
      <c r="J35" s="26">
        <f>H35/0.9</f>
        <v>0.22777777777777775</v>
      </c>
    </row>
    <row r="36" spans="1:10" ht="18">
      <c r="A36" s="37"/>
      <c r="B36" s="38"/>
      <c r="C36" s="39" t="s">
        <v>144</v>
      </c>
      <c r="D36" s="103">
        <v>1.6</v>
      </c>
      <c r="E36" s="105" t="s">
        <v>145</v>
      </c>
      <c r="F36" s="34" t="s">
        <v>145</v>
      </c>
      <c r="G36" s="34" t="s">
        <v>145</v>
      </c>
      <c r="H36" s="105" t="s">
        <v>145</v>
      </c>
      <c r="I36" s="34" t="s">
        <v>145</v>
      </c>
      <c r="J36" s="34" t="s">
        <v>145</v>
      </c>
    </row>
    <row r="37" spans="1:10" ht="3.75" customHeight="1">
      <c r="A37" s="30"/>
      <c r="B37" s="31"/>
      <c r="C37" s="32"/>
      <c r="D37" s="102"/>
      <c r="E37" s="106"/>
      <c r="F37" s="30"/>
      <c r="G37" s="30"/>
      <c r="H37" s="106"/>
      <c r="I37" s="30"/>
      <c r="J37" s="30"/>
    </row>
    <row r="38" spans="1:10" ht="18">
      <c r="A38" s="37" t="s">
        <v>22</v>
      </c>
      <c r="B38" s="38" t="s">
        <v>23</v>
      </c>
      <c r="C38" s="39" t="s">
        <v>143</v>
      </c>
      <c r="D38" s="103">
        <v>1.6</v>
      </c>
      <c r="E38" s="105" t="s">
        <v>145</v>
      </c>
      <c r="F38" s="105" t="s">
        <v>145</v>
      </c>
      <c r="G38" s="105" t="s">
        <v>145</v>
      </c>
      <c r="H38" s="105" t="s">
        <v>145</v>
      </c>
      <c r="I38" s="105" t="s">
        <v>145</v>
      </c>
      <c r="J38" s="105" t="s">
        <v>145</v>
      </c>
    </row>
    <row r="39" spans="1:10" ht="18">
      <c r="A39" s="37"/>
      <c r="B39" s="38"/>
      <c r="C39" s="39" t="s">
        <v>144</v>
      </c>
      <c r="D39" s="103">
        <v>1.6</v>
      </c>
      <c r="E39" s="105">
        <v>0.164</v>
      </c>
      <c r="F39" s="24">
        <f>G39*100/D39</f>
        <v>11.388888888888888</v>
      </c>
      <c r="G39" s="25">
        <f>E39/0.9</f>
        <v>0.18222222222222223</v>
      </c>
      <c r="H39" s="105">
        <v>0.052</v>
      </c>
      <c r="I39" s="24">
        <f>J39*100/D39</f>
        <v>3.6111111111111107</v>
      </c>
      <c r="J39" s="26">
        <f>H39/0.9</f>
        <v>0.057777777777777775</v>
      </c>
    </row>
    <row r="40" spans="1:10" ht="3.75" customHeight="1">
      <c r="A40" s="30"/>
      <c r="B40" s="31"/>
      <c r="C40" s="32"/>
      <c r="D40" s="102"/>
      <c r="E40" s="106"/>
      <c r="F40" s="33"/>
      <c r="G40" s="35"/>
      <c r="H40" s="106"/>
      <c r="I40" s="33"/>
      <c r="J40" s="35"/>
    </row>
    <row r="41" spans="1:10" ht="18">
      <c r="A41" s="37" t="s">
        <v>24</v>
      </c>
      <c r="B41" s="38" t="s">
        <v>25</v>
      </c>
      <c r="C41" s="39" t="s">
        <v>143</v>
      </c>
      <c r="D41" s="103">
        <v>1.6</v>
      </c>
      <c r="E41" s="105">
        <v>0.256</v>
      </c>
      <c r="F41" s="24">
        <f>G41*100/D41</f>
        <v>17.777777777777775</v>
      </c>
      <c r="G41" s="25">
        <f>E41/0.9</f>
        <v>0.28444444444444444</v>
      </c>
      <c r="H41" s="105">
        <v>0.138</v>
      </c>
      <c r="I41" s="24">
        <f>J41*100/D41</f>
        <v>9.583333333333334</v>
      </c>
      <c r="J41" s="26">
        <f>H41/0.9</f>
        <v>0.15333333333333335</v>
      </c>
    </row>
    <row r="42" spans="1:10" ht="18">
      <c r="A42" s="37"/>
      <c r="B42" s="38"/>
      <c r="C42" s="39" t="s">
        <v>144</v>
      </c>
      <c r="D42" s="103">
        <v>1.6</v>
      </c>
      <c r="E42" s="105" t="s">
        <v>145</v>
      </c>
      <c r="F42" s="19" t="s">
        <v>145</v>
      </c>
      <c r="G42" s="19" t="s">
        <v>145</v>
      </c>
      <c r="H42" s="105" t="s">
        <v>145</v>
      </c>
      <c r="I42" s="19" t="s">
        <v>145</v>
      </c>
      <c r="J42" s="19" t="s">
        <v>145</v>
      </c>
    </row>
    <row r="43" spans="1:10" ht="3.75" customHeight="1">
      <c r="A43" s="30"/>
      <c r="B43" s="31"/>
      <c r="C43" s="32"/>
      <c r="D43" s="102"/>
      <c r="E43" s="106"/>
      <c r="F43" s="33"/>
      <c r="G43" s="35"/>
      <c r="H43" s="106"/>
      <c r="I43" s="33"/>
      <c r="J43" s="35"/>
    </row>
    <row r="44" spans="1:10" ht="18">
      <c r="A44" s="37" t="s">
        <v>26</v>
      </c>
      <c r="B44" s="38" t="s">
        <v>27</v>
      </c>
      <c r="C44" s="39" t="s">
        <v>143</v>
      </c>
      <c r="D44" s="103">
        <v>1.6</v>
      </c>
      <c r="E44" s="105">
        <v>0.12</v>
      </c>
      <c r="F44" s="24">
        <f>G44*100/D44</f>
        <v>8.333333333333334</v>
      </c>
      <c r="G44" s="25">
        <f>E44/0.9</f>
        <v>0.13333333333333333</v>
      </c>
      <c r="H44" s="105">
        <v>0.064</v>
      </c>
      <c r="I44" s="24">
        <f>J44*100/D44</f>
        <v>4.444444444444444</v>
      </c>
      <c r="J44" s="26">
        <f>H44/0.9</f>
        <v>0.07111111111111111</v>
      </c>
    </row>
    <row r="45" spans="1:10" ht="18">
      <c r="A45" s="37"/>
      <c r="B45" s="38"/>
      <c r="C45" s="39" t="s">
        <v>144</v>
      </c>
      <c r="D45" s="103">
        <v>1.6</v>
      </c>
      <c r="E45" s="105" t="s">
        <v>145</v>
      </c>
      <c r="F45" s="105" t="s">
        <v>145</v>
      </c>
      <c r="G45" s="105" t="s">
        <v>145</v>
      </c>
      <c r="H45" s="105" t="s">
        <v>145</v>
      </c>
      <c r="I45" s="105" t="s">
        <v>145</v>
      </c>
      <c r="J45" s="105" t="s">
        <v>145</v>
      </c>
    </row>
    <row r="46" spans="1:10" ht="3.75" customHeight="1">
      <c r="A46" s="30"/>
      <c r="B46" s="31"/>
      <c r="C46" s="32"/>
      <c r="D46" s="102"/>
      <c r="E46" s="106"/>
      <c r="F46" s="33"/>
      <c r="G46" s="35"/>
      <c r="H46" s="106"/>
      <c r="I46" s="33"/>
      <c r="J46" s="35"/>
    </row>
    <row r="47" spans="1:10" ht="18">
      <c r="A47" s="37" t="s">
        <v>28</v>
      </c>
      <c r="B47" s="38" t="s">
        <v>29</v>
      </c>
      <c r="C47" s="39" t="s">
        <v>143</v>
      </c>
      <c r="D47" s="103">
        <v>4</v>
      </c>
      <c r="E47" s="105" t="s">
        <v>145</v>
      </c>
      <c r="F47" s="34" t="s">
        <v>145</v>
      </c>
      <c r="G47" s="34" t="s">
        <v>145</v>
      </c>
      <c r="H47" s="105" t="s">
        <v>145</v>
      </c>
      <c r="I47" s="34" t="s">
        <v>145</v>
      </c>
      <c r="J47" s="34" t="s">
        <v>145</v>
      </c>
    </row>
    <row r="48" spans="1:10" ht="18">
      <c r="A48" s="37"/>
      <c r="B48" s="38"/>
      <c r="C48" s="39" t="s">
        <v>144</v>
      </c>
      <c r="D48" s="103">
        <v>4</v>
      </c>
      <c r="E48" s="105">
        <v>2.141</v>
      </c>
      <c r="F48" s="40">
        <f>G48*100/D48</f>
        <v>59.47222222222223</v>
      </c>
      <c r="G48" s="25">
        <f>E48/0.9</f>
        <v>2.378888888888889</v>
      </c>
      <c r="H48" s="105">
        <v>1.346</v>
      </c>
      <c r="I48" s="24">
        <f>J48*100/D48</f>
        <v>37.388888888888886</v>
      </c>
      <c r="J48" s="26">
        <f>H48/0.9</f>
        <v>1.4955555555555555</v>
      </c>
    </row>
    <row r="49" spans="1:10" ht="3.75" customHeight="1">
      <c r="A49" s="30"/>
      <c r="B49" s="31"/>
      <c r="C49" s="32"/>
      <c r="D49" s="102"/>
      <c r="E49" s="106"/>
      <c r="F49" s="33"/>
      <c r="G49" s="35"/>
      <c r="H49" s="106"/>
      <c r="I49" s="33"/>
      <c r="J49" s="35"/>
    </row>
    <row r="50" spans="1:10" ht="18">
      <c r="A50" s="37" t="s">
        <v>30</v>
      </c>
      <c r="B50" s="38" t="s">
        <v>31</v>
      </c>
      <c r="C50" s="39" t="s">
        <v>143</v>
      </c>
      <c r="D50" s="103">
        <v>1.6</v>
      </c>
      <c r="E50" s="105">
        <v>0.515</v>
      </c>
      <c r="F50" s="40">
        <f>G50*100/D50</f>
        <v>35.763888888888886</v>
      </c>
      <c r="G50" s="25">
        <f>E50/0.9</f>
        <v>0.5722222222222222</v>
      </c>
      <c r="H50" s="105">
        <v>0.166</v>
      </c>
      <c r="I50" s="24">
        <f>J50*100/D50</f>
        <v>11.527777777777777</v>
      </c>
      <c r="J50" s="26">
        <f>H50/0.9</f>
        <v>0.18444444444444444</v>
      </c>
    </row>
    <row r="51" spans="1:10" ht="18">
      <c r="A51" s="37"/>
      <c r="B51" s="38"/>
      <c r="C51" s="39" t="s">
        <v>144</v>
      </c>
      <c r="D51" s="103">
        <v>1.6</v>
      </c>
      <c r="E51" s="105" t="s">
        <v>145</v>
      </c>
      <c r="F51" s="34" t="s">
        <v>145</v>
      </c>
      <c r="G51" s="34" t="s">
        <v>145</v>
      </c>
      <c r="H51" s="105" t="s">
        <v>145</v>
      </c>
      <c r="I51" s="34" t="s">
        <v>145</v>
      </c>
      <c r="J51" s="34" t="s">
        <v>145</v>
      </c>
    </row>
    <row r="52" spans="1:10" ht="3.75" customHeight="1">
      <c r="A52" s="30"/>
      <c r="B52" s="31"/>
      <c r="C52" s="32"/>
      <c r="D52" s="102"/>
      <c r="E52" s="106"/>
      <c r="F52" s="33"/>
      <c r="G52" s="35"/>
      <c r="H52" s="106"/>
      <c r="I52" s="33"/>
      <c r="J52" s="35"/>
    </row>
    <row r="53" spans="1:10" ht="18">
      <c r="A53" s="37" t="s">
        <v>32</v>
      </c>
      <c r="B53" s="38" t="s">
        <v>33</v>
      </c>
      <c r="C53" s="39" t="s">
        <v>143</v>
      </c>
      <c r="D53" s="103">
        <v>2.5</v>
      </c>
      <c r="E53" s="105">
        <v>0.972</v>
      </c>
      <c r="F53" s="24">
        <f>G53*100/D53</f>
        <v>43.199999999999996</v>
      </c>
      <c r="G53" s="25">
        <f>E53/0.9</f>
        <v>1.0799999999999998</v>
      </c>
      <c r="H53" s="105">
        <v>0.837</v>
      </c>
      <c r="I53" s="24">
        <f>J53*100/D53</f>
        <v>37.2</v>
      </c>
      <c r="J53" s="26">
        <f>H53/0.9</f>
        <v>0.9299999999999999</v>
      </c>
    </row>
    <row r="54" spans="1:10" ht="18">
      <c r="A54" s="37"/>
      <c r="B54" s="38"/>
      <c r="C54" s="39" t="s">
        <v>144</v>
      </c>
      <c r="D54" s="103">
        <v>2.5</v>
      </c>
      <c r="E54" s="105" t="s">
        <v>145</v>
      </c>
      <c r="F54" s="19" t="s">
        <v>145</v>
      </c>
      <c r="G54" s="19" t="s">
        <v>145</v>
      </c>
      <c r="H54" s="105" t="s">
        <v>145</v>
      </c>
      <c r="I54" s="19" t="s">
        <v>145</v>
      </c>
      <c r="J54" s="37" t="s">
        <v>145</v>
      </c>
    </row>
    <row r="55" spans="1:10" s="5" customFormat="1" ht="3.75" customHeight="1">
      <c r="A55" s="30"/>
      <c r="B55" s="31"/>
      <c r="C55" s="32"/>
      <c r="D55" s="102"/>
      <c r="E55" s="106"/>
      <c r="F55" s="33"/>
      <c r="G55" s="35"/>
      <c r="H55" s="106"/>
      <c r="I55" s="33"/>
      <c r="J55" s="35"/>
    </row>
    <row r="56" spans="1:10" ht="18">
      <c r="A56" s="37" t="s">
        <v>34</v>
      </c>
      <c r="B56" s="39" t="s">
        <v>35</v>
      </c>
      <c r="C56" s="39" t="s">
        <v>143</v>
      </c>
      <c r="D56" s="103">
        <v>1.6</v>
      </c>
      <c r="E56" s="105">
        <v>0.261</v>
      </c>
      <c r="F56" s="40">
        <f>G56*100/D56</f>
        <v>18.124999999999996</v>
      </c>
      <c r="G56" s="41">
        <f>E56/0.9</f>
        <v>0.29</v>
      </c>
      <c r="H56" s="105">
        <v>0.004</v>
      </c>
      <c r="I56" s="24">
        <f>J56*100/D56</f>
        <v>0.27777777777777773</v>
      </c>
      <c r="J56" s="26">
        <f>H56/0.9</f>
        <v>0.0044444444444444444</v>
      </c>
    </row>
    <row r="57" spans="1:10" s="118" customFormat="1" ht="18">
      <c r="A57" s="112"/>
      <c r="B57" s="112" t="s">
        <v>146</v>
      </c>
      <c r="C57" s="112"/>
      <c r="D57" s="113">
        <f>SUM(D5:D56)</f>
        <v>77.9</v>
      </c>
      <c r="E57" s="114">
        <f>E6+E9+E12+E15+E18+E21+E24+E26+E30+E32+E35+E39+E41+E44+E48+E50+E53+E56</f>
        <v>6.903</v>
      </c>
      <c r="F57" s="115">
        <f>G57*100/D57</f>
        <v>9.845956354300384</v>
      </c>
      <c r="G57" s="116">
        <f>G6+G9+G12+G15+G18+G21+G24+G26+G30+G32+G35+G39+G41+G44+G48+G50+G53+G56</f>
        <v>7.67</v>
      </c>
      <c r="H57" s="114">
        <f>H6+H9+H12+H15+H18+H21+H24+H26+H30+H32+H35+H39+H41+H44+H48+H50+H53+H56</f>
        <v>3.8430000000000004</v>
      </c>
      <c r="I57" s="117">
        <f>J57*100/D57</f>
        <v>5.481386392811295</v>
      </c>
      <c r="J57" s="115">
        <f>J6+J9+J12+J15+J18+J21+J24+J26+J30+J32+J35+J39+J41+J44+J48+J50+J53+J56</f>
        <v>4.27</v>
      </c>
    </row>
    <row r="58" spans="1:10" ht="18">
      <c r="A58" s="39"/>
      <c r="B58" s="39"/>
      <c r="C58" s="39"/>
      <c r="D58" s="104"/>
      <c r="E58" s="114"/>
      <c r="F58" s="40"/>
      <c r="G58" s="39"/>
      <c r="H58" s="114"/>
      <c r="I58" s="40"/>
      <c r="J58" s="25"/>
    </row>
    <row r="59" spans="1:10" ht="18">
      <c r="A59" s="143" t="s">
        <v>36</v>
      </c>
      <c r="B59" s="144"/>
      <c r="C59" s="144"/>
      <c r="D59" s="144"/>
      <c r="E59" s="144"/>
      <c r="F59" s="144"/>
      <c r="G59" s="144"/>
      <c r="H59" s="144"/>
      <c r="I59" s="144"/>
      <c r="J59" s="145"/>
    </row>
    <row r="60" spans="1:10" ht="18">
      <c r="A60" s="34" t="s">
        <v>0</v>
      </c>
      <c r="B60" s="44" t="s">
        <v>37</v>
      </c>
      <c r="C60" s="38" t="s">
        <v>143</v>
      </c>
      <c r="D60" s="103">
        <v>16</v>
      </c>
      <c r="E60" s="119">
        <v>2.777</v>
      </c>
      <c r="F60" s="40">
        <f>G60*100/D60</f>
        <v>19.28472222222222</v>
      </c>
      <c r="G60" s="25">
        <f>E60/0.9</f>
        <v>3.0855555555555556</v>
      </c>
      <c r="H60" s="119">
        <v>0.987</v>
      </c>
      <c r="I60" s="120">
        <f>H60*100/D60</f>
        <v>6.16875</v>
      </c>
      <c r="J60" s="120">
        <f>H60/0.9</f>
        <v>1.0966666666666667</v>
      </c>
    </row>
    <row r="61" spans="1:10" ht="18">
      <c r="A61" s="34"/>
      <c r="B61" s="44"/>
      <c r="C61" s="44" t="s">
        <v>144</v>
      </c>
      <c r="D61" s="101">
        <v>16</v>
      </c>
      <c r="E61" s="119">
        <v>3.925</v>
      </c>
      <c r="F61" s="40">
        <f>G61*100/D61</f>
        <v>27.256944444444443</v>
      </c>
      <c r="G61" s="25">
        <f>E61/0.9</f>
        <v>4.361111111111111</v>
      </c>
      <c r="H61" s="119">
        <v>2.616</v>
      </c>
      <c r="I61" s="24">
        <f>J61*100/D61</f>
        <v>18.166666666666668</v>
      </c>
      <c r="J61" s="26">
        <f>H61/0.9</f>
        <v>2.9066666666666667</v>
      </c>
    </row>
    <row r="62" spans="1:10" s="5" customFormat="1" ht="3.75" customHeight="1">
      <c r="A62" s="30"/>
      <c r="B62" s="31"/>
      <c r="C62" s="31"/>
      <c r="D62" s="102"/>
      <c r="E62" s="106"/>
      <c r="F62" s="106"/>
      <c r="G62" s="106"/>
      <c r="H62" s="106"/>
      <c r="I62" s="33"/>
      <c r="J62" s="35"/>
    </row>
    <row r="63" spans="1:10" ht="18">
      <c r="A63" s="34" t="s">
        <v>2</v>
      </c>
      <c r="B63" s="44" t="s">
        <v>38</v>
      </c>
      <c r="C63" s="44" t="s">
        <v>143</v>
      </c>
      <c r="D63" s="101">
        <v>6.3</v>
      </c>
      <c r="E63" s="105" t="s">
        <v>145</v>
      </c>
      <c r="F63" s="19" t="s">
        <v>145</v>
      </c>
      <c r="G63" s="19" t="s">
        <v>145</v>
      </c>
      <c r="H63" s="105" t="s">
        <v>145</v>
      </c>
      <c r="I63" s="19" t="s">
        <v>145</v>
      </c>
      <c r="J63" s="37" t="s">
        <v>145</v>
      </c>
    </row>
    <row r="64" spans="1:10" ht="18">
      <c r="A64" s="34"/>
      <c r="B64" s="44"/>
      <c r="C64" s="44" t="s">
        <v>144</v>
      </c>
      <c r="D64" s="101">
        <v>6.3</v>
      </c>
      <c r="E64" s="119">
        <v>0.493</v>
      </c>
      <c r="F64" s="40">
        <f>G64*100/D64</f>
        <v>8.694885361552029</v>
      </c>
      <c r="G64" s="25">
        <f>E64/0.9</f>
        <v>0.5477777777777778</v>
      </c>
      <c r="H64" s="119">
        <v>0.445</v>
      </c>
      <c r="I64" s="24">
        <f>J64*100/D64</f>
        <v>7.848324514991182</v>
      </c>
      <c r="J64" s="26">
        <f>H64/0.9</f>
        <v>0.49444444444444446</v>
      </c>
    </row>
    <row r="65" spans="1:10" s="5" customFormat="1" ht="3.75" customHeight="1">
      <c r="A65" s="30"/>
      <c r="B65" s="31"/>
      <c r="C65" s="31"/>
      <c r="D65" s="102"/>
      <c r="E65" s="106"/>
      <c r="F65" s="33"/>
      <c r="G65" s="35"/>
      <c r="H65" s="106"/>
      <c r="I65" s="33"/>
      <c r="J65" s="35"/>
    </row>
    <row r="66" spans="1:10" s="14" customFormat="1" ht="18">
      <c r="A66" s="34" t="s">
        <v>4</v>
      </c>
      <c r="B66" s="44" t="s">
        <v>39</v>
      </c>
      <c r="C66" s="44" t="s">
        <v>143</v>
      </c>
      <c r="D66" s="101">
        <v>10</v>
      </c>
      <c r="E66" s="105" t="s">
        <v>145</v>
      </c>
      <c r="F66" s="19" t="s">
        <v>145</v>
      </c>
      <c r="G66" s="19" t="s">
        <v>145</v>
      </c>
      <c r="H66" s="105" t="s">
        <v>145</v>
      </c>
      <c r="I66" s="19" t="s">
        <v>145</v>
      </c>
      <c r="J66" s="37" t="s">
        <v>145</v>
      </c>
    </row>
    <row r="67" spans="1:10" s="14" customFormat="1" ht="18">
      <c r="A67" s="34"/>
      <c r="B67" s="44"/>
      <c r="C67" s="44" t="s">
        <v>144</v>
      </c>
      <c r="D67" s="101">
        <v>10</v>
      </c>
      <c r="E67" s="119">
        <v>2.238</v>
      </c>
      <c r="F67" s="36">
        <f>G67*100/D67</f>
        <v>24.866666666666667</v>
      </c>
      <c r="G67" s="50">
        <f>E67/0.9</f>
        <v>2.486666666666667</v>
      </c>
      <c r="H67" s="119">
        <v>1.718</v>
      </c>
      <c r="I67" s="36">
        <f>J67*100/D67</f>
        <v>19.08888888888889</v>
      </c>
      <c r="J67" s="50">
        <f>H67/0.9</f>
        <v>1.9088888888888889</v>
      </c>
    </row>
    <row r="68" spans="1:10" s="5" customFormat="1" ht="3.75" customHeight="1">
      <c r="A68" s="30"/>
      <c r="B68" s="31"/>
      <c r="C68" s="31"/>
      <c r="D68" s="102"/>
      <c r="E68" s="106"/>
      <c r="F68" s="33"/>
      <c r="G68" s="35"/>
      <c r="H68" s="106"/>
      <c r="I68" s="33"/>
      <c r="J68" s="35"/>
    </row>
    <row r="69" spans="1:10" ht="18">
      <c r="A69" s="34" t="s">
        <v>6</v>
      </c>
      <c r="B69" s="44" t="s">
        <v>40</v>
      </c>
      <c r="C69" s="44" t="s">
        <v>143</v>
      </c>
      <c r="D69" s="101">
        <v>4</v>
      </c>
      <c r="E69" s="105" t="s">
        <v>145</v>
      </c>
      <c r="F69" s="19" t="s">
        <v>145</v>
      </c>
      <c r="G69" s="19" t="s">
        <v>145</v>
      </c>
      <c r="H69" s="105" t="s">
        <v>145</v>
      </c>
      <c r="I69" s="19" t="s">
        <v>145</v>
      </c>
      <c r="J69" s="19" t="s">
        <v>145</v>
      </c>
    </row>
    <row r="70" spans="1:10" ht="18">
      <c r="A70" s="34"/>
      <c r="B70" s="44"/>
      <c r="C70" s="44" t="s">
        <v>144</v>
      </c>
      <c r="D70" s="101">
        <v>1.6</v>
      </c>
      <c r="E70" s="119">
        <v>0.657</v>
      </c>
      <c r="F70" s="40">
        <f>G70*100/D70</f>
        <v>45.625</v>
      </c>
      <c r="G70" s="25">
        <f>E70/0.9</f>
        <v>0.73</v>
      </c>
      <c r="H70" s="119">
        <v>0.325</v>
      </c>
      <c r="I70" s="24">
        <f>J70*100/D70</f>
        <v>22.56944444444444</v>
      </c>
      <c r="J70" s="26">
        <f>H70/0.9</f>
        <v>0.3611111111111111</v>
      </c>
    </row>
    <row r="71" spans="1:10" s="5" customFormat="1" ht="3.75" customHeight="1">
      <c r="A71" s="30"/>
      <c r="B71" s="31"/>
      <c r="C71" s="31"/>
      <c r="D71" s="102"/>
      <c r="E71" s="106"/>
      <c r="F71" s="33"/>
      <c r="G71" s="35"/>
      <c r="H71" s="106"/>
      <c r="I71" s="33"/>
      <c r="J71" s="35"/>
    </row>
    <row r="72" spans="1:10" ht="18">
      <c r="A72" s="34" t="s">
        <v>8</v>
      </c>
      <c r="B72" s="44" t="s">
        <v>41</v>
      </c>
      <c r="C72" s="44" t="s">
        <v>143</v>
      </c>
      <c r="D72" s="101">
        <v>1.6</v>
      </c>
      <c r="E72" s="105">
        <v>0.102</v>
      </c>
      <c r="F72" s="40">
        <f>G72*100/D72</f>
        <v>7.083333333333332</v>
      </c>
      <c r="G72" s="25">
        <f>E72/0.9</f>
        <v>0.11333333333333333</v>
      </c>
      <c r="H72" s="105">
        <v>0.078</v>
      </c>
      <c r="I72" s="24">
        <f>J72*100/D72</f>
        <v>5.416666666666667</v>
      </c>
      <c r="J72" s="26">
        <f>H72/0.9</f>
        <v>0.08666666666666667</v>
      </c>
    </row>
    <row r="73" spans="1:10" ht="18">
      <c r="A73" s="34"/>
      <c r="B73" s="44"/>
      <c r="C73" s="44" t="s">
        <v>144</v>
      </c>
      <c r="D73" s="101">
        <v>1.6</v>
      </c>
      <c r="E73" s="105" t="s">
        <v>145</v>
      </c>
      <c r="F73" s="19" t="s">
        <v>145</v>
      </c>
      <c r="G73" s="19" t="s">
        <v>145</v>
      </c>
      <c r="H73" s="105" t="s">
        <v>145</v>
      </c>
      <c r="I73" s="37" t="s">
        <v>145</v>
      </c>
      <c r="J73" s="37" t="s">
        <v>145</v>
      </c>
    </row>
    <row r="74" spans="1:10" s="5" customFormat="1" ht="3.75" customHeight="1">
      <c r="A74" s="30"/>
      <c r="B74" s="31"/>
      <c r="C74" s="31"/>
      <c r="D74" s="102"/>
      <c r="E74" s="106"/>
      <c r="F74" s="33"/>
      <c r="G74" s="35"/>
      <c r="H74" s="106"/>
      <c r="I74" s="33"/>
      <c r="J74" s="35"/>
    </row>
    <row r="75" spans="1:10" s="14" customFormat="1" ht="18">
      <c r="A75" s="34" t="s">
        <v>10</v>
      </c>
      <c r="B75" s="44" t="s">
        <v>42</v>
      </c>
      <c r="C75" s="44" t="s">
        <v>144</v>
      </c>
      <c r="D75" s="101">
        <v>6.3</v>
      </c>
      <c r="E75" s="119">
        <v>0.114</v>
      </c>
      <c r="F75" s="36">
        <f>G75*100/D75</f>
        <v>2.0105820105820107</v>
      </c>
      <c r="G75" s="50">
        <f>E75/0.9</f>
        <v>0.12666666666666668</v>
      </c>
      <c r="H75" s="119">
        <v>0.08</v>
      </c>
      <c r="I75" s="36">
        <f>J75*100/D75</f>
        <v>1.4109347442680777</v>
      </c>
      <c r="J75" s="50">
        <f>H75/0.9</f>
        <v>0.08888888888888889</v>
      </c>
    </row>
    <row r="76" spans="1:10" s="14" customFormat="1" ht="18">
      <c r="A76" s="34"/>
      <c r="B76" s="44"/>
      <c r="C76" s="44" t="s">
        <v>147</v>
      </c>
      <c r="D76" s="101">
        <v>1</v>
      </c>
      <c r="E76" s="105" t="s">
        <v>145</v>
      </c>
      <c r="F76" s="34" t="s">
        <v>145</v>
      </c>
      <c r="G76" s="34" t="s">
        <v>145</v>
      </c>
      <c r="H76" s="105" t="s">
        <v>145</v>
      </c>
      <c r="I76" s="34" t="s">
        <v>145</v>
      </c>
      <c r="J76" s="34" t="s">
        <v>145</v>
      </c>
    </row>
    <row r="77" spans="1:10" ht="3.75" customHeight="1">
      <c r="A77" s="30"/>
      <c r="B77" s="31"/>
      <c r="C77" s="31"/>
      <c r="D77" s="102"/>
      <c r="E77" s="106"/>
      <c r="F77" s="30"/>
      <c r="G77" s="30"/>
      <c r="H77" s="106"/>
      <c r="I77" s="30"/>
      <c r="J77" s="30"/>
    </row>
    <row r="78" spans="1:10" ht="18">
      <c r="A78" s="34" t="s">
        <v>12</v>
      </c>
      <c r="B78" s="44" t="s">
        <v>124</v>
      </c>
      <c r="C78" s="44" t="s">
        <v>148</v>
      </c>
      <c r="D78" s="101">
        <v>63</v>
      </c>
      <c r="E78" s="119" t="s">
        <v>145</v>
      </c>
      <c r="F78" s="19" t="s">
        <v>145</v>
      </c>
      <c r="G78" s="19" t="s">
        <v>145</v>
      </c>
      <c r="H78" s="119" t="s">
        <v>145</v>
      </c>
      <c r="I78" s="19" t="s">
        <v>145</v>
      </c>
      <c r="J78" s="19" t="s">
        <v>145</v>
      </c>
    </row>
    <row r="79" spans="1:10" ht="18">
      <c r="A79" s="34"/>
      <c r="B79" s="44"/>
      <c r="C79" s="44" t="s">
        <v>147</v>
      </c>
      <c r="D79" s="101">
        <v>10</v>
      </c>
      <c r="E79" s="119">
        <v>0.29</v>
      </c>
      <c r="F79" s="40">
        <f>G79*100/D79</f>
        <v>3.2222222222222223</v>
      </c>
      <c r="G79" s="25">
        <f>E79/0.9</f>
        <v>0.3222222222222222</v>
      </c>
      <c r="H79" s="119">
        <v>0.178</v>
      </c>
      <c r="I79" s="24">
        <f>J79*100/D79</f>
        <v>1.9777777777777779</v>
      </c>
      <c r="J79" s="26">
        <f>H79/0.9</f>
        <v>0.19777777777777777</v>
      </c>
    </row>
    <row r="80" spans="1:10" ht="18">
      <c r="A80" s="34"/>
      <c r="B80" s="44"/>
      <c r="C80" s="44" t="s">
        <v>149</v>
      </c>
      <c r="D80" s="101">
        <v>6.3</v>
      </c>
      <c r="E80" s="105" t="s">
        <v>145</v>
      </c>
      <c r="F80" s="19" t="s">
        <v>145</v>
      </c>
      <c r="G80" s="19" t="s">
        <v>145</v>
      </c>
      <c r="H80" s="105" t="s">
        <v>145</v>
      </c>
      <c r="I80" s="19" t="s">
        <v>145</v>
      </c>
      <c r="J80" s="19" t="s">
        <v>145</v>
      </c>
    </row>
    <row r="81" spans="1:10" ht="3.75" customHeight="1">
      <c r="A81" s="30"/>
      <c r="B81" s="31"/>
      <c r="C81" s="31"/>
      <c r="D81" s="102"/>
      <c r="E81" s="106" t="s">
        <v>145</v>
      </c>
      <c r="F81" s="30"/>
      <c r="G81" s="30"/>
      <c r="H81" s="106" t="s">
        <v>145</v>
      </c>
      <c r="I81" s="30"/>
      <c r="J81" s="30"/>
    </row>
    <row r="82" spans="1:10" s="14" customFormat="1" ht="18">
      <c r="A82" s="34" t="s">
        <v>14</v>
      </c>
      <c r="B82" s="44" t="s">
        <v>43</v>
      </c>
      <c r="C82" s="44" t="s">
        <v>143</v>
      </c>
      <c r="D82" s="101">
        <v>6.3</v>
      </c>
      <c r="E82" s="119">
        <v>0.17</v>
      </c>
      <c r="F82" s="36">
        <f>G82*100/D82</f>
        <v>2.998236331569665</v>
      </c>
      <c r="G82" s="50">
        <f>E82/0.9</f>
        <v>0.18888888888888888</v>
      </c>
      <c r="H82" s="119">
        <v>0.125</v>
      </c>
      <c r="I82" s="121">
        <f>J82*100/D82</f>
        <v>1.7857142857142858</v>
      </c>
      <c r="J82" s="34">
        <f>H82*0.9</f>
        <v>0.1125</v>
      </c>
    </row>
    <row r="83" spans="1:10" s="14" customFormat="1" ht="18">
      <c r="A83" s="34"/>
      <c r="B83" s="44"/>
      <c r="C83" s="44" t="s">
        <v>144</v>
      </c>
      <c r="D83" s="101">
        <v>6.3</v>
      </c>
      <c r="E83" s="105" t="s">
        <v>145</v>
      </c>
      <c r="F83" s="34" t="s">
        <v>145</v>
      </c>
      <c r="G83" s="34" t="s">
        <v>145</v>
      </c>
      <c r="H83" s="105" t="s">
        <v>145</v>
      </c>
      <c r="I83" s="34" t="s">
        <v>145</v>
      </c>
      <c r="J83" s="34" t="s">
        <v>145</v>
      </c>
    </row>
    <row r="84" spans="1:10" s="14" customFormat="1" ht="4.5" customHeight="1">
      <c r="A84" s="34"/>
      <c r="B84" s="44"/>
      <c r="C84" s="44"/>
      <c r="D84" s="102"/>
      <c r="E84" s="106"/>
      <c r="F84" s="106"/>
      <c r="G84" s="106"/>
      <c r="H84" s="106"/>
      <c r="I84" s="106"/>
      <c r="J84" s="106"/>
    </row>
    <row r="85" spans="1:10" s="14" customFormat="1" ht="18">
      <c r="A85" s="34" t="s">
        <v>16</v>
      </c>
      <c r="B85" s="44" t="s">
        <v>44</v>
      </c>
      <c r="C85" s="44" t="s">
        <v>143</v>
      </c>
      <c r="D85" s="101">
        <v>2.5</v>
      </c>
      <c r="E85" s="119">
        <v>0.111</v>
      </c>
      <c r="F85" s="36">
        <f>G85*100/D85</f>
        <v>4.933333333333334</v>
      </c>
      <c r="G85" s="50">
        <f>E85/0.9</f>
        <v>0.12333333333333334</v>
      </c>
      <c r="H85" s="119">
        <v>0.068</v>
      </c>
      <c r="I85" s="36">
        <f>J85*100/D85</f>
        <v>3.022222222222222</v>
      </c>
      <c r="J85" s="50">
        <f>H85/0.9</f>
        <v>0.07555555555555556</v>
      </c>
    </row>
    <row r="86" spans="1:10" s="14" customFormat="1" ht="18">
      <c r="A86" s="34"/>
      <c r="B86" s="44"/>
      <c r="C86" s="44" t="s">
        <v>144</v>
      </c>
      <c r="D86" s="103">
        <v>2.5</v>
      </c>
      <c r="E86" s="105" t="s">
        <v>145</v>
      </c>
      <c r="F86" s="105" t="s">
        <v>145</v>
      </c>
      <c r="G86" s="105" t="s">
        <v>145</v>
      </c>
      <c r="H86" s="105" t="s">
        <v>145</v>
      </c>
      <c r="I86" s="105" t="s">
        <v>145</v>
      </c>
      <c r="J86" s="105" t="s">
        <v>145</v>
      </c>
    </row>
    <row r="87" spans="1:10" ht="3.75" customHeight="1">
      <c r="A87" s="30"/>
      <c r="B87" s="31"/>
      <c r="C87" s="31"/>
      <c r="D87" s="102"/>
      <c r="E87" s="106"/>
      <c r="F87" s="30"/>
      <c r="G87" s="30"/>
      <c r="H87" s="106"/>
      <c r="I87" s="30"/>
      <c r="J87" s="30"/>
    </row>
    <row r="88" spans="1:10" ht="18">
      <c r="A88" s="37" t="s">
        <v>18</v>
      </c>
      <c r="B88" s="38" t="s">
        <v>45</v>
      </c>
      <c r="C88" s="38" t="s">
        <v>143</v>
      </c>
      <c r="D88" s="103">
        <v>4</v>
      </c>
      <c r="E88" s="105" t="s">
        <v>145</v>
      </c>
      <c r="F88" s="19" t="s">
        <v>145</v>
      </c>
      <c r="G88" s="19" t="s">
        <v>145</v>
      </c>
      <c r="H88" s="105" t="s">
        <v>145</v>
      </c>
      <c r="I88" s="37" t="s">
        <v>145</v>
      </c>
      <c r="J88" s="37" t="s">
        <v>145</v>
      </c>
    </row>
    <row r="89" spans="1:10" ht="18">
      <c r="A89" s="37"/>
      <c r="B89" s="38"/>
      <c r="C89" s="38" t="s">
        <v>144</v>
      </c>
      <c r="D89" s="103">
        <v>1.6</v>
      </c>
      <c r="E89" s="119">
        <v>0.016</v>
      </c>
      <c r="F89" s="40">
        <f>G89*100/D89</f>
        <v>1.111111111111111</v>
      </c>
      <c r="G89" s="25">
        <f>E89/0.9</f>
        <v>0.017777777777777778</v>
      </c>
      <c r="H89" s="119">
        <v>0.008</v>
      </c>
      <c r="I89" s="24">
        <f>J89*100/D89</f>
        <v>0.5555555555555555</v>
      </c>
      <c r="J89" s="26">
        <f>H89/0.9</f>
        <v>0.008888888888888889</v>
      </c>
    </row>
    <row r="90" spans="1:10" ht="3.75" customHeight="1">
      <c r="A90" s="30"/>
      <c r="B90" s="30"/>
      <c r="C90" s="31"/>
      <c r="D90" s="102"/>
      <c r="E90" s="106"/>
      <c r="F90" s="33"/>
      <c r="G90" s="35"/>
      <c r="H90" s="106"/>
      <c r="I90" s="33"/>
      <c r="J90" s="35"/>
    </row>
    <row r="91" spans="1:10" ht="18">
      <c r="A91" s="37" t="s">
        <v>20</v>
      </c>
      <c r="B91" s="38" t="s">
        <v>46</v>
      </c>
      <c r="C91" s="38" t="s">
        <v>143</v>
      </c>
      <c r="D91" s="103">
        <v>2.5</v>
      </c>
      <c r="E91" s="105" t="s">
        <v>145</v>
      </c>
      <c r="F91" s="19" t="s">
        <v>145</v>
      </c>
      <c r="G91" s="19" t="s">
        <v>145</v>
      </c>
      <c r="H91" s="105" t="s">
        <v>145</v>
      </c>
      <c r="I91" s="19" t="s">
        <v>145</v>
      </c>
      <c r="J91" s="19" t="s">
        <v>145</v>
      </c>
    </row>
    <row r="92" spans="1:10" ht="18">
      <c r="A92" s="37"/>
      <c r="B92" s="38"/>
      <c r="C92" s="38" t="s">
        <v>144</v>
      </c>
      <c r="D92" s="103">
        <v>2.5</v>
      </c>
      <c r="E92" s="105">
        <v>0.138</v>
      </c>
      <c r="F92" s="40">
        <f>G92*100/D92</f>
        <v>6.133333333333335</v>
      </c>
      <c r="G92" s="25">
        <f>E92/0.9</f>
        <v>0.15333333333333335</v>
      </c>
      <c r="H92" s="105">
        <v>0.084</v>
      </c>
      <c r="I92" s="24">
        <f>J92*100/D92</f>
        <v>3.7333333333333334</v>
      </c>
      <c r="J92" s="26">
        <f>H92/0.9</f>
        <v>0.09333333333333334</v>
      </c>
    </row>
    <row r="93" spans="1:10" ht="3.75" customHeight="1">
      <c r="A93" s="30"/>
      <c r="B93" s="31"/>
      <c r="C93" s="31"/>
      <c r="D93" s="102"/>
      <c r="E93" s="106"/>
      <c r="F93" s="33"/>
      <c r="G93" s="35"/>
      <c r="H93" s="106"/>
      <c r="I93" s="33"/>
      <c r="J93" s="35"/>
    </row>
    <row r="94" spans="1:10" ht="18">
      <c r="A94" s="37" t="s">
        <v>22</v>
      </c>
      <c r="B94" s="38" t="s">
        <v>47</v>
      </c>
      <c r="C94" s="38" t="s">
        <v>143</v>
      </c>
      <c r="D94" s="103">
        <v>4</v>
      </c>
      <c r="E94" s="105" t="s">
        <v>145</v>
      </c>
      <c r="F94" s="19" t="s">
        <v>145</v>
      </c>
      <c r="G94" s="19" t="s">
        <v>145</v>
      </c>
      <c r="H94" s="105" t="s">
        <v>145</v>
      </c>
      <c r="I94" s="19" t="s">
        <v>145</v>
      </c>
      <c r="J94" s="19" t="s">
        <v>145</v>
      </c>
    </row>
    <row r="95" spans="1:10" ht="18">
      <c r="A95" s="37"/>
      <c r="B95" s="38"/>
      <c r="C95" s="38" t="s">
        <v>144</v>
      </c>
      <c r="D95" s="103">
        <v>1.6</v>
      </c>
      <c r="E95" s="105">
        <v>0.196</v>
      </c>
      <c r="F95" s="40">
        <f>G95*100/D95</f>
        <v>13.61111111111111</v>
      </c>
      <c r="G95" s="25">
        <f>E95/0.9</f>
        <v>0.2177777777777778</v>
      </c>
      <c r="H95" s="105">
        <v>0.131</v>
      </c>
      <c r="I95" s="24">
        <f>J95*100/D95</f>
        <v>9.097222222222221</v>
      </c>
      <c r="J95" s="26">
        <f>H95/0.9</f>
        <v>0.14555555555555555</v>
      </c>
    </row>
    <row r="96" spans="1:10" ht="3.75" customHeight="1">
      <c r="A96" s="30"/>
      <c r="B96" s="31"/>
      <c r="C96" s="31"/>
      <c r="D96" s="102"/>
      <c r="E96" s="106"/>
      <c r="F96" s="33"/>
      <c r="G96" s="35"/>
      <c r="H96" s="106"/>
      <c r="I96" s="33"/>
      <c r="J96" s="35"/>
    </row>
    <row r="97" spans="1:10" ht="18">
      <c r="A97" s="37" t="s">
        <v>24</v>
      </c>
      <c r="B97" s="38" t="s">
        <v>48</v>
      </c>
      <c r="C97" s="38" t="s">
        <v>143</v>
      </c>
      <c r="D97" s="103">
        <v>2.5</v>
      </c>
      <c r="E97" s="105" t="s">
        <v>145</v>
      </c>
      <c r="F97" s="19" t="s">
        <v>145</v>
      </c>
      <c r="G97" s="19" t="s">
        <v>145</v>
      </c>
      <c r="H97" s="105" t="s">
        <v>145</v>
      </c>
      <c r="I97" s="19" t="s">
        <v>145</v>
      </c>
      <c r="J97" s="19" t="s">
        <v>145</v>
      </c>
    </row>
    <row r="98" spans="1:10" ht="18">
      <c r="A98" s="37"/>
      <c r="B98" s="38"/>
      <c r="C98" s="38" t="s">
        <v>144</v>
      </c>
      <c r="D98" s="103">
        <v>2.5</v>
      </c>
      <c r="E98" s="105">
        <v>0.049</v>
      </c>
      <c r="F98" s="40">
        <f>G98*100/D98</f>
        <v>2.177777777777778</v>
      </c>
      <c r="G98" s="25">
        <f>E98/0.9</f>
        <v>0.05444444444444445</v>
      </c>
      <c r="H98" s="105">
        <v>0.028</v>
      </c>
      <c r="I98" s="24">
        <f>J98*100/D98</f>
        <v>1.2444444444444445</v>
      </c>
      <c r="J98" s="26">
        <f>H98/0.9</f>
        <v>0.03111111111111111</v>
      </c>
    </row>
    <row r="99" spans="1:10" ht="3.75" customHeight="1">
      <c r="A99" s="30"/>
      <c r="B99" s="31"/>
      <c r="C99" s="31"/>
      <c r="D99" s="102"/>
      <c r="E99" s="106"/>
      <c r="F99" s="30"/>
      <c r="G99" s="30"/>
      <c r="H99" s="106"/>
      <c r="I99" s="30"/>
      <c r="J99" s="30"/>
    </row>
    <row r="100" spans="1:10" ht="18">
      <c r="A100" s="37" t="s">
        <v>26</v>
      </c>
      <c r="B100" s="38" t="s">
        <v>49</v>
      </c>
      <c r="C100" s="38" t="s">
        <v>143</v>
      </c>
      <c r="D100" s="103">
        <v>1.6</v>
      </c>
      <c r="E100" s="105">
        <v>0.166</v>
      </c>
      <c r="F100" s="40">
        <f>G100*100/D100</f>
        <v>11.527777777777777</v>
      </c>
      <c r="G100" s="25">
        <f>E100/0.9</f>
        <v>0.18444444444444444</v>
      </c>
      <c r="H100" s="105">
        <v>0.085</v>
      </c>
      <c r="I100" s="24">
        <f>J100*100/D100</f>
        <v>5.902777777777778</v>
      </c>
      <c r="J100" s="26">
        <f>H100/0.9</f>
        <v>0.09444444444444444</v>
      </c>
    </row>
    <row r="101" spans="1:10" ht="18">
      <c r="A101" s="37"/>
      <c r="B101" s="38"/>
      <c r="C101" s="38" t="s">
        <v>144</v>
      </c>
      <c r="D101" s="103">
        <v>4</v>
      </c>
      <c r="E101" s="105" t="s">
        <v>145</v>
      </c>
      <c r="F101" s="105" t="s">
        <v>145</v>
      </c>
      <c r="G101" s="105" t="s">
        <v>145</v>
      </c>
      <c r="H101" s="105" t="s">
        <v>145</v>
      </c>
      <c r="I101" s="105" t="s">
        <v>145</v>
      </c>
      <c r="J101" s="105" t="s">
        <v>145</v>
      </c>
    </row>
    <row r="102" spans="1:10" ht="3.75" customHeight="1">
      <c r="A102" s="30"/>
      <c r="B102" s="31"/>
      <c r="C102" s="31"/>
      <c r="D102" s="102"/>
      <c r="E102" s="106"/>
      <c r="F102" s="30"/>
      <c r="G102" s="30"/>
      <c r="H102" s="106"/>
      <c r="I102" s="30"/>
      <c r="J102" s="30"/>
    </row>
    <row r="103" spans="1:10" ht="18">
      <c r="A103" s="37" t="s">
        <v>28</v>
      </c>
      <c r="B103" s="38" t="s">
        <v>50</v>
      </c>
      <c r="C103" s="38" t="s">
        <v>143</v>
      </c>
      <c r="D103" s="103">
        <v>1</v>
      </c>
      <c r="E103" s="105">
        <v>0.05</v>
      </c>
      <c r="F103" s="40">
        <f>G103*100/D103</f>
        <v>5.555555555555556</v>
      </c>
      <c r="G103" s="25">
        <f>E103/0.9</f>
        <v>0.05555555555555556</v>
      </c>
      <c r="H103" s="105">
        <v>0.024</v>
      </c>
      <c r="I103" s="24">
        <f>J103*100/D103</f>
        <v>2.6666666666666665</v>
      </c>
      <c r="J103" s="26">
        <f>H103/0.9</f>
        <v>0.026666666666666665</v>
      </c>
    </row>
    <row r="104" spans="1:10" ht="18">
      <c r="A104" s="37"/>
      <c r="B104" s="38"/>
      <c r="C104" s="38" t="s">
        <v>144</v>
      </c>
      <c r="D104" s="103">
        <v>2.5</v>
      </c>
      <c r="E104" s="105" t="s">
        <v>145</v>
      </c>
      <c r="F104" s="19" t="s">
        <v>145</v>
      </c>
      <c r="G104" s="19" t="s">
        <v>145</v>
      </c>
      <c r="H104" s="105" t="s">
        <v>145</v>
      </c>
      <c r="I104" s="19" t="s">
        <v>145</v>
      </c>
      <c r="J104" s="19" t="s">
        <v>145</v>
      </c>
    </row>
    <row r="105" spans="1:10" ht="4.5" customHeight="1">
      <c r="A105" s="30"/>
      <c r="B105" s="31"/>
      <c r="C105" s="31"/>
      <c r="D105" s="102"/>
      <c r="E105" s="106"/>
      <c r="F105" s="30"/>
      <c r="G105" s="30"/>
      <c r="H105" s="106"/>
      <c r="I105" s="30"/>
      <c r="J105" s="30"/>
    </row>
    <row r="106" spans="1:10" s="14" customFormat="1" ht="18">
      <c r="A106" s="34" t="s">
        <v>30</v>
      </c>
      <c r="B106" s="44" t="s">
        <v>51</v>
      </c>
      <c r="C106" s="44" t="s">
        <v>143</v>
      </c>
      <c r="D106" s="103">
        <v>10</v>
      </c>
      <c r="E106" s="119">
        <v>0.163</v>
      </c>
      <c r="F106" s="36">
        <f>G106*100/D106</f>
        <v>1.8111111111111111</v>
      </c>
      <c r="G106" s="50">
        <f>E106/0.9</f>
        <v>0.1811111111111111</v>
      </c>
      <c r="H106" s="119">
        <v>0.132</v>
      </c>
      <c r="I106" s="36">
        <f>J106*100/D106</f>
        <v>1.4666666666666666</v>
      </c>
      <c r="J106" s="50">
        <f>H106/0.9</f>
        <v>0.14666666666666667</v>
      </c>
    </row>
    <row r="107" spans="1:10" s="14" customFormat="1" ht="18">
      <c r="A107" s="34"/>
      <c r="B107" s="44"/>
      <c r="C107" s="44" t="s">
        <v>144</v>
      </c>
      <c r="D107" s="101">
        <v>10</v>
      </c>
      <c r="E107" s="105" t="s">
        <v>145</v>
      </c>
      <c r="F107" s="34" t="s">
        <v>145</v>
      </c>
      <c r="G107" s="34" t="s">
        <v>145</v>
      </c>
      <c r="H107" s="105" t="s">
        <v>145</v>
      </c>
      <c r="I107" s="34" t="s">
        <v>145</v>
      </c>
      <c r="J107" s="34" t="s">
        <v>145</v>
      </c>
    </row>
    <row r="108" spans="1:10" ht="3.75" customHeight="1">
      <c r="A108" s="30"/>
      <c r="B108" s="31"/>
      <c r="C108" s="31"/>
      <c r="D108" s="102"/>
      <c r="E108" s="106"/>
      <c r="F108" s="30"/>
      <c r="G108" s="30"/>
      <c r="H108" s="106"/>
      <c r="I108" s="30"/>
      <c r="J108" s="30"/>
    </row>
    <row r="109" spans="1:10" ht="18">
      <c r="A109" s="37" t="s">
        <v>32</v>
      </c>
      <c r="B109" s="38" t="s">
        <v>52</v>
      </c>
      <c r="C109" s="44" t="s">
        <v>143</v>
      </c>
      <c r="D109" s="101">
        <v>1.6</v>
      </c>
      <c r="E109" s="105" t="s">
        <v>145</v>
      </c>
      <c r="F109" s="19" t="s">
        <v>145</v>
      </c>
      <c r="G109" s="19" t="s">
        <v>145</v>
      </c>
      <c r="H109" s="105" t="s">
        <v>145</v>
      </c>
      <c r="I109" s="19" t="s">
        <v>145</v>
      </c>
      <c r="J109" s="19" t="s">
        <v>145</v>
      </c>
    </row>
    <row r="110" spans="1:10" ht="18">
      <c r="A110" s="37"/>
      <c r="B110" s="38"/>
      <c r="C110" s="38" t="s">
        <v>144</v>
      </c>
      <c r="D110" s="103">
        <v>1</v>
      </c>
      <c r="E110" s="105">
        <v>1.06</v>
      </c>
      <c r="F110" s="40">
        <f>G110*100/D110</f>
        <v>117.77777777777779</v>
      </c>
      <c r="G110" s="25">
        <f>E110/0.9</f>
        <v>1.1777777777777778</v>
      </c>
      <c r="H110" s="105">
        <v>1.05</v>
      </c>
      <c r="I110" s="24">
        <f>J110*100/D110</f>
        <v>116.66666666666667</v>
      </c>
      <c r="J110" s="26">
        <f>H110/0.9</f>
        <v>1.1666666666666667</v>
      </c>
    </row>
    <row r="111" spans="1:10" ht="3.75" customHeight="1">
      <c r="A111" s="30"/>
      <c r="B111" s="31"/>
      <c r="C111" s="31"/>
      <c r="D111" s="102"/>
      <c r="E111" s="106"/>
      <c r="F111" s="33"/>
      <c r="G111" s="35"/>
      <c r="H111" s="106"/>
      <c r="I111" s="33"/>
      <c r="J111" s="35"/>
    </row>
    <row r="112" spans="1:10" ht="18">
      <c r="A112" s="37" t="s">
        <v>34</v>
      </c>
      <c r="B112" s="38" t="s">
        <v>54</v>
      </c>
      <c r="C112" s="38" t="s">
        <v>143</v>
      </c>
      <c r="D112" s="103">
        <v>2.5</v>
      </c>
      <c r="E112" s="105" t="s">
        <v>145</v>
      </c>
      <c r="F112" s="19" t="s">
        <v>145</v>
      </c>
      <c r="G112" s="19" t="s">
        <v>145</v>
      </c>
      <c r="H112" s="105" t="s">
        <v>145</v>
      </c>
      <c r="I112" s="19" t="s">
        <v>145</v>
      </c>
      <c r="J112" s="37" t="s">
        <v>145</v>
      </c>
    </row>
    <row r="113" spans="1:10" ht="18">
      <c r="A113" s="37"/>
      <c r="B113" s="38"/>
      <c r="C113" s="38" t="s">
        <v>144</v>
      </c>
      <c r="D113" s="103">
        <v>1.6</v>
      </c>
      <c r="E113" s="105">
        <v>0.128</v>
      </c>
      <c r="F113" s="40">
        <f>G113*100/D113</f>
        <v>8.888888888888888</v>
      </c>
      <c r="G113" s="25">
        <f>E113/0.9</f>
        <v>0.14222222222222222</v>
      </c>
      <c r="H113" s="105">
        <v>0.091</v>
      </c>
      <c r="I113" s="24">
        <f>J113*100/D113</f>
        <v>6.319444444444444</v>
      </c>
      <c r="J113" s="26">
        <f>H113/0.9</f>
        <v>0.10111111111111111</v>
      </c>
    </row>
    <row r="114" spans="1:10" ht="3.75" customHeight="1">
      <c r="A114" s="30"/>
      <c r="B114" s="31"/>
      <c r="C114" s="31"/>
      <c r="D114" s="102"/>
      <c r="E114" s="106"/>
      <c r="F114" s="33"/>
      <c r="G114" s="35"/>
      <c r="H114" s="106"/>
      <c r="I114" s="33"/>
      <c r="J114" s="35"/>
    </row>
    <row r="115" spans="1:10" ht="18">
      <c r="A115" s="37" t="s">
        <v>53</v>
      </c>
      <c r="B115" s="38" t="s">
        <v>56</v>
      </c>
      <c r="C115" s="38" t="s">
        <v>143</v>
      </c>
      <c r="D115" s="103">
        <v>2.5</v>
      </c>
      <c r="E115" s="105">
        <v>0.087</v>
      </c>
      <c r="F115" s="40">
        <f>G115*100/D115</f>
        <v>3.866666666666666</v>
      </c>
      <c r="G115" s="25">
        <f>E115/0.9</f>
        <v>0.09666666666666665</v>
      </c>
      <c r="H115" s="105">
        <v>0.058</v>
      </c>
      <c r="I115" s="24">
        <f>J115*100/D115</f>
        <v>2.577777777777778</v>
      </c>
      <c r="J115" s="26">
        <f>H115/0.9</f>
        <v>0.06444444444444444</v>
      </c>
    </row>
    <row r="116" spans="1:10" ht="18">
      <c r="A116" s="37"/>
      <c r="B116" s="38"/>
      <c r="C116" s="38" t="s">
        <v>144</v>
      </c>
      <c r="D116" s="103">
        <v>2.5</v>
      </c>
      <c r="E116" s="105" t="s">
        <v>145</v>
      </c>
      <c r="F116" s="105" t="s">
        <v>145</v>
      </c>
      <c r="G116" s="105" t="s">
        <v>145</v>
      </c>
      <c r="H116" s="105" t="s">
        <v>145</v>
      </c>
      <c r="I116" s="105" t="s">
        <v>145</v>
      </c>
      <c r="J116" s="105" t="s">
        <v>145</v>
      </c>
    </row>
    <row r="117" spans="1:10" ht="3.75" customHeight="1">
      <c r="A117" s="30"/>
      <c r="B117" s="31"/>
      <c r="C117" s="31"/>
      <c r="D117" s="102"/>
      <c r="E117" s="106"/>
      <c r="F117" s="30"/>
      <c r="G117" s="30"/>
      <c r="H117" s="106"/>
      <c r="I117" s="30"/>
      <c r="J117" s="30"/>
    </row>
    <row r="118" spans="1:10" ht="18">
      <c r="A118" s="37" t="s">
        <v>55</v>
      </c>
      <c r="B118" s="38" t="s">
        <v>58</v>
      </c>
      <c r="C118" s="38" t="s">
        <v>143</v>
      </c>
      <c r="D118" s="103">
        <v>1.6</v>
      </c>
      <c r="E118" s="105">
        <v>0.364</v>
      </c>
      <c r="F118" s="40">
        <f>G118*100/D118</f>
        <v>25.277777777777775</v>
      </c>
      <c r="G118" s="25">
        <f>E118/0.9</f>
        <v>0.40444444444444444</v>
      </c>
      <c r="H118" s="105">
        <v>0.158</v>
      </c>
      <c r="I118" s="24">
        <f>J118*100/D118</f>
        <v>10.97222222222222</v>
      </c>
      <c r="J118" s="26">
        <f>H118/0.9</f>
        <v>0.17555555555555555</v>
      </c>
    </row>
    <row r="119" spans="1:10" ht="18">
      <c r="A119" s="37"/>
      <c r="B119" s="38"/>
      <c r="C119" s="38" t="s">
        <v>144</v>
      </c>
      <c r="D119" s="103">
        <v>1.6</v>
      </c>
      <c r="E119" s="105" t="s">
        <v>145</v>
      </c>
      <c r="F119" s="37" t="s">
        <v>145</v>
      </c>
      <c r="G119" s="37" t="s">
        <v>145</v>
      </c>
      <c r="H119" s="105" t="s">
        <v>145</v>
      </c>
      <c r="I119" s="37" t="s">
        <v>145</v>
      </c>
      <c r="J119" s="37" t="s">
        <v>145</v>
      </c>
    </row>
    <row r="120" spans="1:10" ht="3.75" customHeight="1">
      <c r="A120" s="30"/>
      <c r="B120" s="31"/>
      <c r="C120" s="31"/>
      <c r="D120" s="102"/>
      <c r="E120" s="106"/>
      <c r="F120" s="33"/>
      <c r="G120" s="35"/>
      <c r="H120" s="106"/>
      <c r="I120" s="33"/>
      <c r="J120" s="35"/>
    </row>
    <row r="121" spans="1:10" ht="18">
      <c r="A121" s="37" t="s">
        <v>57</v>
      </c>
      <c r="B121" s="38" t="s">
        <v>60</v>
      </c>
      <c r="C121" s="38" t="s">
        <v>143</v>
      </c>
      <c r="D121" s="103">
        <v>1.6</v>
      </c>
      <c r="E121" s="105">
        <v>0.182</v>
      </c>
      <c r="F121" s="40">
        <f>G121*100/D121</f>
        <v>12.638888888888888</v>
      </c>
      <c r="G121" s="25">
        <f>E121/0.9</f>
        <v>0.20222222222222222</v>
      </c>
      <c r="H121" s="105">
        <v>0.165</v>
      </c>
      <c r="I121" s="24">
        <f>J121*100/D121</f>
        <v>11.458333333333334</v>
      </c>
      <c r="J121" s="26">
        <f>H121/0.9</f>
        <v>0.18333333333333335</v>
      </c>
    </row>
    <row r="122" spans="1:10" ht="18">
      <c r="A122" s="37"/>
      <c r="B122" s="38"/>
      <c r="C122" s="38" t="s">
        <v>144</v>
      </c>
      <c r="D122" s="103">
        <v>1.6</v>
      </c>
      <c r="E122" s="105" t="s">
        <v>145</v>
      </c>
      <c r="F122" s="37" t="s">
        <v>145</v>
      </c>
      <c r="G122" s="37" t="s">
        <v>145</v>
      </c>
      <c r="H122" s="105" t="s">
        <v>145</v>
      </c>
      <c r="I122" s="37" t="s">
        <v>145</v>
      </c>
      <c r="J122" s="37" t="s">
        <v>145</v>
      </c>
    </row>
    <row r="123" spans="1:10" ht="3.75" customHeight="1">
      <c r="A123" s="30"/>
      <c r="B123" s="31"/>
      <c r="C123" s="31"/>
      <c r="D123" s="102"/>
      <c r="E123" s="106"/>
      <c r="F123" s="33"/>
      <c r="G123" s="35"/>
      <c r="H123" s="106"/>
      <c r="I123" s="33"/>
      <c r="J123" s="35"/>
    </row>
    <row r="124" spans="1:10" ht="18">
      <c r="A124" s="37" t="s">
        <v>59</v>
      </c>
      <c r="B124" s="38" t="s">
        <v>62</v>
      </c>
      <c r="C124" s="38" t="s">
        <v>143</v>
      </c>
      <c r="D124" s="103">
        <v>1.6</v>
      </c>
      <c r="E124" s="105" t="s">
        <v>145</v>
      </c>
      <c r="F124" s="37" t="s">
        <v>145</v>
      </c>
      <c r="G124" s="37" t="s">
        <v>145</v>
      </c>
      <c r="H124" s="105" t="s">
        <v>145</v>
      </c>
      <c r="I124" s="37" t="s">
        <v>145</v>
      </c>
      <c r="J124" s="37" t="s">
        <v>145</v>
      </c>
    </row>
    <row r="125" spans="1:10" ht="18">
      <c r="A125" s="37"/>
      <c r="B125" s="38"/>
      <c r="C125" s="38" t="s">
        <v>144</v>
      </c>
      <c r="D125" s="103">
        <v>1.6</v>
      </c>
      <c r="E125" s="119">
        <v>0.127</v>
      </c>
      <c r="F125" s="40">
        <f>G125*100/D125</f>
        <v>8.819444444444443</v>
      </c>
      <c r="G125" s="25">
        <f>E125/0.9</f>
        <v>0.1411111111111111</v>
      </c>
      <c r="H125" s="119">
        <v>0.048</v>
      </c>
      <c r="I125" s="24">
        <f>J125*100/D125</f>
        <v>3.333333333333333</v>
      </c>
      <c r="J125" s="26">
        <f>H125/0.9</f>
        <v>0.05333333333333333</v>
      </c>
    </row>
    <row r="126" spans="1:10" ht="3.75" customHeight="1">
      <c r="A126" s="30"/>
      <c r="B126" s="31"/>
      <c r="C126" s="31"/>
      <c r="D126" s="102"/>
      <c r="E126" s="106"/>
      <c r="F126" s="33"/>
      <c r="G126" s="35"/>
      <c r="H126" s="106"/>
      <c r="I126" s="33"/>
      <c r="J126" s="35"/>
    </row>
    <row r="127" spans="1:10" ht="18">
      <c r="A127" s="37" t="s">
        <v>61</v>
      </c>
      <c r="B127" s="38" t="s">
        <v>63</v>
      </c>
      <c r="C127" s="38" t="s">
        <v>143</v>
      </c>
      <c r="D127" s="103">
        <v>4</v>
      </c>
      <c r="E127" s="105" t="s">
        <v>145</v>
      </c>
      <c r="F127" s="105" t="s">
        <v>145</v>
      </c>
      <c r="G127" s="105" t="s">
        <v>145</v>
      </c>
      <c r="H127" s="105" t="s">
        <v>145</v>
      </c>
      <c r="I127" s="105" t="s">
        <v>145</v>
      </c>
      <c r="J127" s="105" t="s">
        <v>145</v>
      </c>
    </row>
    <row r="128" spans="1:10" ht="18">
      <c r="A128" s="37"/>
      <c r="B128" s="38"/>
      <c r="C128" s="38" t="s">
        <v>144</v>
      </c>
      <c r="D128" s="103">
        <v>4</v>
      </c>
      <c r="E128" s="105">
        <v>0.196</v>
      </c>
      <c r="F128" s="40">
        <f>G128*100/D128</f>
        <v>5.444444444444445</v>
      </c>
      <c r="G128" s="25">
        <f>E128/0.9</f>
        <v>0.2177777777777778</v>
      </c>
      <c r="H128" s="105">
        <v>0.082</v>
      </c>
      <c r="I128" s="24">
        <f>J128*100/D128</f>
        <v>2.2777777777777777</v>
      </c>
      <c r="J128" s="26">
        <f>H128/0.9</f>
        <v>0.09111111111111111</v>
      </c>
    </row>
    <row r="129" spans="1:10" ht="3.75" customHeight="1">
      <c r="A129" s="30"/>
      <c r="B129" s="31"/>
      <c r="C129" s="31"/>
      <c r="D129" s="102"/>
      <c r="E129" s="106"/>
      <c r="F129" s="33"/>
      <c r="G129" s="35"/>
      <c r="H129" s="106"/>
      <c r="I129" s="33"/>
      <c r="J129" s="35"/>
    </row>
    <row r="130" spans="1:10" ht="18">
      <c r="A130" s="122"/>
      <c r="B130" s="123" t="s">
        <v>150</v>
      </c>
      <c r="C130" s="123"/>
      <c r="D130" s="113">
        <f>SUM(D60:D128)</f>
        <v>257.19999999999993</v>
      </c>
      <c r="E130" s="114">
        <f>E60+E61+E64+E67+E70+E72+E75+E79+E82+E85+E89+E92+E95+E98+E100+E103+E106+E110+E113+E115+E118+E121+E125+E128</f>
        <v>13.799000000000003</v>
      </c>
      <c r="F130" s="40">
        <f>G130*100/D130</f>
        <v>5.961206151719372</v>
      </c>
      <c r="G130" s="124">
        <f>G60+G61+G64+G67+G70+G72+G75+G79+G82+G85+G89+G92+G95+G98+G100+G103+G106+G110+G113+G115+G118+G121+G125+G128</f>
        <v>15.33222222222222</v>
      </c>
      <c r="H130" s="114">
        <f>H60+H61+H64+H67+H70+H72+H75+H79+H82+H85+H89+H92+H95+H98+H100+H103+H106+H110+H113+H115+H118+H121+H125+H128</f>
        <v>8.763999999999998</v>
      </c>
      <c r="I130" s="24">
        <f>J130*100/D130</f>
        <v>3.7758121651978573</v>
      </c>
      <c r="J130" s="124">
        <f>J60+J61+J64+J67+J70+J72+J75+J79+J82+J85+J89+J92+J95+J98+J100+J103+J106+J110+J113+J115+J118+J121+J125+J128</f>
        <v>9.711388888888887</v>
      </c>
    </row>
    <row r="131" spans="1:10" ht="18">
      <c r="A131" s="39"/>
      <c r="B131" s="39"/>
      <c r="C131" s="39"/>
      <c r="D131" s="97"/>
      <c r="E131" s="114"/>
      <c r="F131" s="24"/>
      <c r="G131" s="26"/>
      <c r="H131" s="114"/>
      <c r="I131" s="40"/>
      <c r="J131" s="25"/>
    </row>
    <row r="132" spans="1:10" ht="18">
      <c r="A132" s="143" t="s">
        <v>64</v>
      </c>
      <c r="B132" s="144"/>
      <c r="C132" s="144"/>
      <c r="D132" s="144"/>
      <c r="E132" s="144"/>
      <c r="F132" s="144"/>
      <c r="G132" s="144"/>
      <c r="H132" s="144"/>
      <c r="I132" s="144"/>
      <c r="J132" s="145"/>
    </row>
    <row r="133" spans="1:10" ht="18">
      <c r="A133" s="34" t="s">
        <v>0</v>
      </c>
      <c r="B133" s="44" t="s">
        <v>65</v>
      </c>
      <c r="C133" s="38" t="s">
        <v>143</v>
      </c>
      <c r="D133" s="103">
        <v>10</v>
      </c>
      <c r="E133" s="119">
        <v>2.165</v>
      </c>
      <c r="F133" s="24">
        <f>G133*100/D133</f>
        <v>24.055555555555554</v>
      </c>
      <c r="G133" s="26">
        <f>E133/0.9</f>
        <v>2.4055555555555554</v>
      </c>
      <c r="H133" s="119">
        <v>1.263</v>
      </c>
      <c r="I133" s="24">
        <f>J133*100/D133</f>
        <v>14.033333333333331</v>
      </c>
      <c r="J133" s="26">
        <f>H133/0.9</f>
        <v>1.403333333333333</v>
      </c>
    </row>
    <row r="134" spans="1:10" ht="18">
      <c r="A134" s="34"/>
      <c r="B134" s="44"/>
      <c r="C134" s="44" t="s">
        <v>144</v>
      </c>
      <c r="D134" s="101">
        <v>10</v>
      </c>
      <c r="E134" s="119">
        <v>2.267</v>
      </c>
      <c r="F134" s="24">
        <f>G134*100/D134</f>
        <v>25.18888888888889</v>
      </c>
      <c r="G134" s="26">
        <f>E134/0.9</f>
        <v>2.5188888888888887</v>
      </c>
      <c r="H134" s="119">
        <v>1.65</v>
      </c>
      <c r="I134" s="24">
        <f>J134*100/D134</f>
        <v>18.333333333333332</v>
      </c>
      <c r="J134" s="26">
        <f>H134/0.9</f>
        <v>1.8333333333333333</v>
      </c>
    </row>
    <row r="135" spans="1:10" ht="3.75" customHeight="1">
      <c r="A135" s="30"/>
      <c r="B135" s="31"/>
      <c r="C135" s="31"/>
      <c r="D135" s="102"/>
      <c r="E135" s="106"/>
      <c r="F135" s="30"/>
      <c r="G135" s="30"/>
      <c r="H135" s="106"/>
      <c r="I135" s="30"/>
      <c r="J135" s="30"/>
    </row>
    <row r="136" spans="1:10" ht="18">
      <c r="A136" s="34" t="s">
        <v>2</v>
      </c>
      <c r="B136" s="44" t="s">
        <v>66</v>
      </c>
      <c r="C136" s="44" t="s">
        <v>143</v>
      </c>
      <c r="D136" s="101">
        <v>16</v>
      </c>
      <c r="E136" s="119">
        <v>0.907</v>
      </c>
      <c r="F136" s="120">
        <f>G136*100/D136</f>
        <v>5.101875</v>
      </c>
      <c r="G136" s="19">
        <f>E136*0.9</f>
        <v>0.8163</v>
      </c>
      <c r="H136" s="119">
        <v>0.155</v>
      </c>
      <c r="I136" s="120">
        <f>H136*100/D136</f>
        <v>0.96875</v>
      </c>
      <c r="J136" s="120">
        <f>H136/0.9</f>
        <v>0.17222222222222222</v>
      </c>
    </row>
    <row r="137" spans="1:10" ht="18">
      <c r="A137" s="34"/>
      <c r="B137" s="44"/>
      <c r="C137" s="44" t="s">
        <v>144</v>
      </c>
      <c r="D137" s="101">
        <v>16</v>
      </c>
      <c r="E137" s="119">
        <v>1.716</v>
      </c>
      <c r="F137" s="24">
        <f>G137*100/D137</f>
        <v>11.916666666666666</v>
      </c>
      <c r="G137" s="26">
        <f>E137/0.9</f>
        <v>1.9066666666666665</v>
      </c>
      <c r="H137" s="119">
        <v>1.068</v>
      </c>
      <c r="I137" s="24">
        <f>J137*100/D137</f>
        <v>7.416666666666667</v>
      </c>
      <c r="J137" s="26">
        <f>H137/0.9</f>
        <v>1.1866666666666668</v>
      </c>
    </row>
    <row r="138" spans="1:10" ht="3.75" customHeight="1">
      <c r="A138" s="30"/>
      <c r="B138" s="31"/>
      <c r="C138" s="31"/>
      <c r="D138" s="102"/>
      <c r="E138" s="106"/>
      <c r="F138" s="33"/>
      <c r="G138" s="35"/>
      <c r="H138" s="106"/>
      <c r="I138" s="33"/>
      <c r="J138" s="35"/>
    </row>
    <row r="139" spans="1:10" ht="18">
      <c r="A139" s="37" t="s">
        <v>4</v>
      </c>
      <c r="B139" s="38" t="s">
        <v>67</v>
      </c>
      <c r="C139" s="44" t="s">
        <v>144</v>
      </c>
      <c r="D139" s="101">
        <v>10</v>
      </c>
      <c r="E139" s="105" t="s">
        <v>145</v>
      </c>
      <c r="F139" s="105" t="s">
        <v>145</v>
      </c>
      <c r="G139" s="105" t="s">
        <v>145</v>
      </c>
      <c r="H139" s="105" t="s">
        <v>145</v>
      </c>
      <c r="I139" s="105" t="s">
        <v>145</v>
      </c>
      <c r="J139" s="105" t="s">
        <v>145</v>
      </c>
    </row>
    <row r="140" spans="1:10" ht="18">
      <c r="A140" s="37"/>
      <c r="B140" s="38"/>
      <c r="C140" s="38" t="s">
        <v>147</v>
      </c>
      <c r="D140" s="103">
        <v>1.6</v>
      </c>
      <c r="E140" s="105">
        <v>0.065</v>
      </c>
      <c r="F140" s="24">
        <f>G140*100/D140</f>
        <v>4.513888888888889</v>
      </c>
      <c r="G140" s="26">
        <f>E140/0.9</f>
        <v>0.07222222222222223</v>
      </c>
      <c r="H140" s="105">
        <v>0.033</v>
      </c>
      <c r="I140" s="24">
        <f>J140*100/D140</f>
        <v>2.2916666666666665</v>
      </c>
      <c r="J140" s="26">
        <f>H140/0.9</f>
        <v>0.03666666666666667</v>
      </c>
    </row>
    <row r="141" spans="1:10" ht="3.75" customHeight="1">
      <c r="A141" s="30"/>
      <c r="B141" s="31"/>
      <c r="C141" s="31"/>
      <c r="D141" s="102"/>
      <c r="E141" s="106"/>
      <c r="F141" s="33"/>
      <c r="G141" s="35"/>
      <c r="H141" s="106"/>
      <c r="I141" s="106"/>
      <c r="J141" s="106"/>
    </row>
    <row r="142" spans="1:10" ht="18">
      <c r="A142" s="37" t="s">
        <v>6</v>
      </c>
      <c r="B142" s="38" t="s">
        <v>68</v>
      </c>
      <c r="C142" s="38" t="s">
        <v>143</v>
      </c>
      <c r="D142" s="103">
        <v>4</v>
      </c>
      <c r="E142" s="105">
        <v>1.182</v>
      </c>
      <c r="F142" s="24">
        <f>G142*100/D142</f>
        <v>32.83333333333333</v>
      </c>
      <c r="G142" s="26">
        <f>E142/0.9</f>
        <v>1.3133333333333332</v>
      </c>
      <c r="H142" s="105">
        <v>0.801</v>
      </c>
      <c r="I142" s="24">
        <f>J142*100/D142</f>
        <v>22.25</v>
      </c>
      <c r="J142" s="26">
        <f>H142/0.9</f>
        <v>0.89</v>
      </c>
    </row>
    <row r="143" spans="1:10" ht="18">
      <c r="A143" s="37"/>
      <c r="B143" s="38"/>
      <c r="C143" s="38" t="s">
        <v>144</v>
      </c>
      <c r="D143" s="103">
        <v>4</v>
      </c>
      <c r="E143" s="105" t="s">
        <v>145</v>
      </c>
      <c r="F143" s="19" t="s">
        <v>145</v>
      </c>
      <c r="G143" s="19" t="s">
        <v>145</v>
      </c>
      <c r="H143" s="105" t="s">
        <v>145</v>
      </c>
      <c r="I143" s="19" t="s">
        <v>145</v>
      </c>
      <c r="J143" s="19" t="s">
        <v>145</v>
      </c>
    </row>
    <row r="144" spans="1:10" ht="3.75" customHeight="1">
      <c r="A144" s="30"/>
      <c r="B144" s="31"/>
      <c r="C144" s="31"/>
      <c r="D144" s="102"/>
      <c r="E144" s="106"/>
      <c r="F144" s="106"/>
      <c r="G144" s="106"/>
      <c r="H144" s="106"/>
      <c r="I144" s="106"/>
      <c r="J144" s="106"/>
    </row>
    <row r="145" spans="1:10" ht="18">
      <c r="A145" s="37" t="s">
        <v>8</v>
      </c>
      <c r="B145" s="38" t="s">
        <v>69</v>
      </c>
      <c r="C145" s="38" t="s">
        <v>143</v>
      </c>
      <c r="D145" s="103">
        <v>1.6</v>
      </c>
      <c r="E145" s="119">
        <v>0.275</v>
      </c>
      <c r="F145" s="24">
        <f>G145*100/D145</f>
        <v>19.09722222222222</v>
      </c>
      <c r="G145" s="26">
        <f>E145/0.9</f>
        <v>0.3055555555555556</v>
      </c>
      <c r="H145" s="119">
        <v>0.163</v>
      </c>
      <c r="I145" s="24">
        <f>J145*100/D145</f>
        <v>11.319444444444443</v>
      </c>
      <c r="J145" s="26">
        <f>H145/0.9</f>
        <v>0.1811111111111111</v>
      </c>
    </row>
    <row r="146" spans="1:10" ht="18">
      <c r="A146" s="37"/>
      <c r="B146" s="38"/>
      <c r="C146" s="38" t="s">
        <v>144</v>
      </c>
      <c r="D146" s="103">
        <v>2.5</v>
      </c>
      <c r="E146" s="105" t="s">
        <v>145</v>
      </c>
      <c r="F146" s="19" t="s">
        <v>145</v>
      </c>
      <c r="G146" s="19" t="s">
        <v>145</v>
      </c>
      <c r="H146" s="105" t="s">
        <v>145</v>
      </c>
      <c r="I146" s="19" t="s">
        <v>145</v>
      </c>
      <c r="J146" s="19" t="s">
        <v>145</v>
      </c>
    </row>
    <row r="147" spans="1:10" ht="3.75" customHeight="1">
      <c r="A147" s="30"/>
      <c r="B147" s="31"/>
      <c r="C147" s="31"/>
      <c r="D147" s="102"/>
      <c r="E147" s="106"/>
      <c r="F147" s="106"/>
      <c r="G147" s="106"/>
      <c r="H147" s="106"/>
      <c r="I147" s="106"/>
      <c r="J147" s="106"/>
    </row>
    <row r="148" spans="1:10" ht="18">
      <c r="A148" s="37" t="s">
        <v>10</v>
      </c>
      <c r="B148" s="38" t="s">
        <v>70</v>
      </c>
      <c r="C148" s="38" t="s">
        <v>143</v>
      </c>
      <c r="D148" s="103">
        <v>1.6</v>
      </c>
      <c r="E148" s="105" t="s">
        <v>145</v>
      </c>
      <c r="F148" s="105" t="s">
        <v>145</v>
      </c>
      <c r="G148" s="105" t="s">
        <v>145</v>
      </c>
      <c r="H148" s="105" t="s">
        <v>145</v>
      </c>
      <c r="I148" s="105" t="s">
        <v>145</v>
      </c>
      <c r="J148" s="105" t="s">
        <v>145</v>
      </c>
    </row>
    <row r="149" spans="1:10" ht="18">
      <c r="A149" s="37"/>
      <c r="B149" s="38"/>
      <c r="C149" s="38" t="s">
        <v>144</v>
      </c>
      <c r="D149" s="103">
        <v>1.6</v>
      </c>
      <c r="E149" s="119">
        <v>0.197</v>
      </c>
      <c r="F149" s="24">
        <f>G149*100/D149</f>
        <v>13.680555555555555</v>
      </c>
      <c r="G149" s="26">
        <f>E149/0.9</f>
        <v>0.21888888888888888</v>
      </c>
      <c r="H149" s="119">
        <v>0.114</v>
      </c>
      <c r="I149" s="24">
        <f>J149*100/D149</f>
        <v>7.916666666666667</v>
      </c>
      <c r="J149" s="26">
        <f>H149/0.9</f>
        <v>0.12666666666666668</v>
      </c>
    </row>
    <row r="150" spans="1:10" ht="3.75" customHeight="1">
      <c r="A150" s="30"/>
      <c r="B150" s="31"/>
      <c r="C150" s="31"/>
      <c r="D150" s="102"/>
      <c r="E150" s="106"/>
      <c r="F150" s="106"/>
      <c r="G150" s="106"/>
      <c r="H150" s="106"/>
      <c r="I150" s="106"/>
      <c r="J150" s="106"/>
    </row>
    <row r="151" spans="1:10" ht="18">
      <c r="A151" s="37" t="s">
        <v>12</v>
      </c>
      <c r="B151" s="38" t="s">
        <v>71</v>
      </c>
      <c r="C151" s="38" t="s">
        <v>143</v>
      </c>
      <c r="D151" s="103">
        <v>2.5</v>
      </c>
      <c r="E151" s="119">
        <v>0.336</v>
      </c>
      <c r="F151" s="24">
        <f>G151*100/D151</f>
        <v>14.933333333333334</v>
      </c>
      <c r="G151" s="26">
        <f>E151/0.9</f>
        <v>0.37333333333333335</v>
      </c>
      <c r="H151" s="119">
        <v>0.211</v>
      </c>
      <c r="I151" s="24">
        <f>J151*100/D151</f>
        <v>9.377777777777776</v>
      </c>
      <c r="J151" s="26">
        <f>H151/0.9</f>
        <v>0.23444444444444443</v>
      </c>
    </row>
    <row r="152" spans="1:10" ht="18">
      <c r="A152" s="37"/>
      <c r="B152" s="38"/>
      <c r="C152" s="38" t="s">
        <v>144</v>
      </c>
      <c r="D152" s="103">
        <v>4</v>
      </c>
      <c r="E152" s="119">
        <v>0.534</v>
      </c>
      <c r="F152" s="24">
        <f>G152*100/D152</f>
        <v>14.833333333333334</v>
      </c>
      <c r="G152" s="26">
        <f>E152/0.9</f>
        <v>0.5933333333333334</v>
      </c>
      <c r="H152" s="119">
        <v>0.359</v>
      </c>
      <c r="I152" s="24">
        <f>J152*100/D152</f>
        <v>9.972222222222221</v>
      </c>
      <c r="J152" s="26">
        <f>H152/0.9</f>
        <v>0.39888888888888885</v>
      </c>
    </row>
    <row r="153" spans="1:10" ht="3.75" customHeight="1">
      <c r="A153" s="30"/>
      <c r="B153" s="31"/>
      <c r="C153" s="31"/>
      <c r="D153" s="102"/>
      <c r="E153" s="106"/>
      <c r="F153" s="106"/>
      <c r="G153" s="106"/>
      <c r="H153" s="106"/>
      <c r="I153" s="106"/>
      <c r="J153" s="106"/>
    </row>
    <row r="154" spans="1:10" ht="18">
      <c r="A154" s="37" t="s">
        <v>14</v>
      </c>
      <c r="B154" s="38" t="s">
        <v>72</v>
      </c>
      <c r="C154" s="38" t="s">
        <v>143</v>
      </c>
      <c r="D154" s="103">
        <v>2.5</v>
      </c>
      <c r="E154" s="105" t="s">
        <v>145</v>
      </c>
      <c r="F154" s="19" t="s">
        <v>145</v>
      </c>
      <c r="G154" s="19" t="s">
        <v>145</v>
      </c>
      <c r="H154" s="105" t="s">
        <v>145</v>
      </c>
      <c r="I154" s="19" t="s">
        <v>145</v>
      </c>
      <c r="J154" s="19" t="s">
        <v>145</v>
      </c>
    </row>
    <row r="155" spans="1:10" ht="18">
      <c r="A155" s="37"/>
      <c r="B155" s="38"/>
      <c r="C155" s="38" t="s">
        <v>144</v>
      </c>
      <c r="D155" s="103">
        <v>2.5</v>
      </c>
      <c r="E155" s="119">
        <v>0.376</v>
      </c>
      <c r="F155" s="24">
        <f>G155*100/D155</f>
        <v>16.71111111111111</v>
      </c>
      <c r="G155" s="26">
        <f>E155/0.9</f>
        <v>0.41777777777777775</v>
      </c>
      <c r="H155" s="119">
        <v>0.221</v>
      </c>
      <c r="I155" s="24">
        <f>J155*100/D155</f>
        <v>9.822222222222223</v>
      </c>
      <c r="J155" s="26">
        <f>H155/0.9</f>
        <v>0.24555555555555555</v>
      </c>
    </row>
    <row r="156" spans="1:10" ht="3.75" customHeight="1">
      <c r="A156" s="30"/>
      <c r="B156" s="31"/>
      <c r="C156" s="31"/>
      <c r="D156" s="102"/>
      <c r="E156" s="106"/>
      <c r="F156" s="106"/>
      <c r="G156" s="106"/>
      <c r="H156" s="106"/>
      <c r="I156" s="106"/>
      <c r="J156" s="106"/>
    </row>
    <row r="157" spans="1:10" ht="18">
      <c r="A157" s="37" t="s">
        <v>16</v>
      </c>
      <c r="B157" s="38" t="s">
        <v>73</v>
      </c>
      <c r="C157" s="38" t="s">
        <v>143</v>
      </c>
      <c r="D157" s="103">
        <v>4</v>
      </c>
      <c r="E157" s="119">
        <v>0.817</v>
      </c>
      <c r="F157" s="24">
        <f>G157*100/D157</f>
        <v>22.694444444444443</v>
      </c>
      <c r="G157" s="26">
        <f>E157/0.9</f>
        <v>0.9077777777777777</v>
      </c>
      <c r="H157" s="119">
        <v>0.588</v>
      </c>
      <c r="I157" s="24">
        <f>J157*100/D157</f>
        <v>16.333333333333332</v>
      </c>
      <c r="J157" s="26">
        <f>H157/0.9</f>
        <v>0.6533333333333333</v>
      </c>
    </row>
    <row r="158" spans="1:10" ht="18">
      <c r="A158" s="37"/>
      <c r="B158" s="38"/>
      <c r="C158" s="38" t="s">
        <v>144</v>
      </c>
      <c r="D158" s="103">
        <v>4</v>
      </c>
      <c r="E158" s="119">
        <v>1.218</v>
      </c>
      <c r="F158" s="24">
        <f>G158*100/D158</f>
        <v>33.83333333333333</v>
      </c>
      <c r="G158" s="26">
        <f>E158/0.9</f>
        <v>1.3533333333333333</v>
      </c>
      <c r="H158" s="119">
        <v>0.809</v>
      </c>
      <c r="I158" s="24">
        <f>J158*100/D158</f>
        <v>22.472222222222225</v>
      </c>
      <c r="J158" s="26">
        <f>H158/0.9</f>
        <v>0.898888888888889</v>
      </c>
    </row>
    <row r="159" spans="1:10" ht="3.75" customHeight="1">
      <c r="A159" s="30"/>
      <c r="B159" s="31"/>
      <c r="C159" s="31"/>
      <c r="D159" s="102"/>
      <c r="E159" s="106"/>
      <c r="F159" s="106"/>
      <c r="G159" s="106"/>
      <c r="H159" s="106"/>
      <c r="I159" s="106"/>
      <c r="J159" s="106"/>
    </row>
    <row r="160" spans="1:10" ht="18">
      <c r="A160" s="37" t="s">
        <v>18</v>
      </c>
      <c r="B160" s="38" t="s">
        <v>74</v>
      </c>
      <c r="C160" s="38" t="s">
        <v>143</v>
      </c>
      <c r="D160" s="103">
        <v>1.6</v>
      </c>
      <c r="E160" s="119">
        <v>0.065</v>
      </c>
      <c r="F160" s="24">
        <f>G160*100/D160</f>
        <v>4.513888888888889</v>
      </c>
      <c r="G160" s="26">
        <f>E160/0.9</f>
        <v>0.07222222222222223</v>
      </c>
      <c r="H160" s="119">
        <v>0.048</v>
      </c>
      <c r="I160" s="24">
        <f>J160*100/D160</f>
        <v>3.333333333333333</v>
      </c>
      <c r="J160" s="26">
        <f>H160/0.9</f>
        <v>0.05333333333333333</v>
      </c>
    </row>
    <row r="161" spans="1:10" ht="18">
      <c r="A161" s="37"/>
      <c r="B161" s="38"/>
      <c r="C161" s="38" t="s">
        <v>144</v>
      </c>
      <c r="D161" s="103">
        <v>1.6</v>
      </c>
      <c r="E161" s="105" t="s">
        <v>145</v>
      </c>
      <c r="F161" s="19" t="s">
        <v>145</v>
      </c>
      <c r="G161" s="19" t="s">
        <v>145</v>
      </c>
      <c r="H161" s="105" t="s">
        <v>145</v>
      </c>
      <c r="I161" s="19" t="s">
        <v>145</v>
      </c>
      <c r="J161" s="19" t="s">
        <v>145</v>
      </c>
    </row>
    <row r="162" spans="1:10" ht="3.75" customHeight="1">
      <c r="A162" s="30"/>
      <c r="B162" s="31"/>
      <c r="C162" s="31"/>
      <c r="D162" s="102"/>
      <c r="E162" s="106"/>
      <c r="F162" s="106"/>
      <c r="G162" s="106"/>
      <c r="H162" s="106"/>
      <c r="I162" s="106"/>
      <c r="J162" s="106"/>
    </row>
    <row r="163" spans="1:10" ht="18">
      <c r="A163" s="37" t="s">
        <v>20</v>
      </c>
      <c r="B163" s="38" t="s">
        <v>75</v>
      </c>
      <c r="C163" s="38" t="s">
        <v>143</v>
      </c>
      <c r="D163" s="103">
        <v>2.5</v>
      </c>
      <c r="E163" s="105" t="s">
        <v>161</v>
      </c>
      <c r="F163" s="19" t="s">
        <v>145</v>
      </c>
      <c r="G163" s="19" t="s">
        <v>145</v>
      </c>
      <c r="H163" s="105" t="s">
        <v>161</v>
      </c>
      <c r="I163" s="19" t="s">
        <v>145</v>
      </c>
      <c r="J163" s="19" t="s">
        <v>145</v>
      </c>
    </row>
    <row r="164" spans="1:10" ht="18">
      <c r="A164" s="37"/>
      <c r="B164" s="38"/>
      <c r="C164" s="38" t="s">
        <v>144</v>
      </c>
      <c r="D164" s="103">
        <v>2.5</v>
      </c>
      <c r="E164" s="105">
        <v>0.212</v>
      </c>
      <c r="F164" s="24">
        <f>G164*100/D164</f>
        <v>9.42222222222222</v>
      </c>
      <c r="G164" s="26">
        <f>E164/0.9</f>
        <v>0.23555555555555555</v>
      </c>
      <c r="H164" s="105">
        <v>0.147</v>
      </c>
      <c r="I164" s="24">
        <f>J164*100/D164</f>
        <v>6.533333333333333</v>
      </c>
      <c r="J164" s="26">
        <f>H164/0.9</f>
        <v>0.16333333333333333</v>
      </c>
    </row>
    <row r="165" spans="1:10" ht="3.75" customHeight="1">
      <c r="A165" s="30"/>
      <c r="B165" s="31"/>
      <c r="C165" s="31"/>
      <c r="D165" s="102"/>
      <c r="E165" s="106"/>
      <c r="F165" s="106"/>
      <c r="G165" s="106"/>
      <c r="H165" s="106"/>
      <c r="I165" s="106"/>
      <c r="J165" s="106"/>
    </row>
    <row r="166" spans="1:10" ht="18">
      <c r="A166" s="37" t="s">
        <v>22</v>
      </c>
      <c r="B166" s="38" t="s">
        <v>76</v>
      </c>
      <c r="C166" s="38" t="s">
        <v>143</v>
      </c>
      <c r="D166" s="103">
        <v>1.8</v>
      </c>
      <c r="E166" s="105" t="s">
        <v>145</v>
      </c>
      <c r="F166" s="19" t="s">
        <v>145</v>
      </c>
      <c r="G166" s="19" t="s">
        <v>145</v>
      </c>
      <c r="H166" s="105" t="s">
        <v>145</v>
      </c>
      <c r="I166" s="19" t="s">
        <v>145</v>
      </c>
      <c r="J166" s="19" t="s">
        <v>145</v>
      </c>
    </row>
    <row r="167" spans="1:10" ht="18">
      <c r="A167" s="37"/>
      <c r="B167" s="38"/>
      <c r="C167" s="38" t="s">
        <v>144</v>
      </c>
      <c r="D167" s="103">
        <v>1.8</v>
      </c>
      <c r="E167" s="105">
        <v>0.178</v>
      </c>
      <c r="F167" s="24">
        <f>G167*100/D167</f>
        <v>10.987654320987655</v>
      </c>
      <c r="G167" s="26">
        <f>E167/0.9</f>
        <v>0.19777777777777777</v>
      </c>
      <c r="H167" s="105">
        <v>0.142</v>
      </c>
      <c r="I167" s="24">
        <f>J167*100/D167</f>
        <v>8.765432098765432</v>
      </c>
      <c r="J167" s="26">
        <f>H167/0.9</f>
        <v>0.15777777777777777</v>
      </c>
    </row>
    <row r="168" spans="1:10" ht="3.75" customHeight="1">
      <c r="A168" s="30"/>
      <c r="B168" s="31"/>
      <c r="C168" s="31"/>
      <c r="D168" s="102"/>
      <c r="E168" s="106"/>
      <c r="F168" s="106"/>
      <c r="G168" s="106"/>
      <c r="H168" s="106"/>
      <c r="I168" s="106"/>
      <c r="J168" s="106"/>
    </row>
    <row r="169" spans="1:10" ht="18">
      <c r="A169" s="37" t="s">
        <v>24</v>
      </c>
      <c r="B169" s="38" t="s">
        <v>77</v>
      </c>
      <c r="C169" s="38" t="s">
        <v>143</v>
      </c>
      <c r="D169" s="103">
        <v>2.5</v>
      </c>
      <c r="E169" s="105" t="s">
        <v>145</v>
      </c>
      <c r="F169" s="105" t="s">
        <v>145</v>
      </c>
      <c r="G169" s="105" t="s">
        <v>145</v>
      </c>
      <c r="H169" s="105" t="s">
        <v>145</v>
      </c>
      <c r="I169" s="105" t="s">
        <v>145</v>
      </c>
      <c r="J169" s="105" t="s">
        <v>145</v>
      </c>
    </row>
    <row r="170" spans="1:10" ht="18">
      <c r="A170" s="37"/>
      <c r="B170" s="38"/>
      <c r="C170" s="38" t="s">
        <v>144</v>
      </c>
      <c r="D170" s="103">
        <v>1.6</v>
      </c>
      <c r="E170" s="105">
        <v>0.449</v>
      </c>
      <c r="F170" s="24">
        <f>G170*100/D170</f>
        <v>31.180555555555554</v>
      </c>
      <c r="G170" s="26">
        <f>E170/0.9</f>
        <v>0.4988888888888889</v>
      </c>
      <c r="H170" s="105">
        <v>0.302</v>
      </c>
      <c r="I170" s="24">
        <f>J170*100/D170</f>
        <v>20.97222222222222</v>
      </c>
      <c r="J170" s="26">
        <f>H170/0.9</f>
        <v>0.33555555555555555</v>
      </c>
    </row>
    <row r="171" spans="1:10" ht="3.75" customHeight="1">
      <c r="A171" s="30"/>
      <c r="B171" s="31"/>
      <c r="C171" s="31"/>
      <c r="D171" s="102"/>
      <c r="E171" s="106"/>
      <c r="F171" s="106"/>
      <c r="G171" s="106"/>
      <c r="H171" s="106"/>
      <c r="I171" s="106"/>
      <c r="J171" s="106"/>
    </row>
    <row r="172" spans="1:10" ht="18">
      <c r="A172" s="37" t="s">
        <v>26</v>
      </c>
      <c r="B172" s="38" t="s">
        <v>78</v>
      </c>
      <c r="C172" s="38" t="s">
        <v>143</v>
      </c>
      <c r="D172" s="103">
        <v>1.8</v>
      </c>
      <c r="E172" s="105">
        <v>0.179</v>
      </c>
      <c r="F172" s="24">
        <f>G172*100/D172</f>
        <v>11.049382716049381</v>
      </c>
      <c r="G172" s="26">
        <f>E172/0.9</f>
        <v>0.19888888888888887</v>
      </c>
      <c r="H172" s="105">
        <v>0.114</v>
      </c>
      <c r="I172" s="24">
        <f>J172*100/D172</f>
        <v>7.037037037037037</v>
      </c>
      <c r="J172" s="26">
        <f>H172/0.9</f>
        <v>0.12666666666666668</v>
      </c>
    </row>
    <row r="173" spans="1:10" ht="18">
      <c r="A173" s="37"/>
      <c r="B173" s="38"/>
      <c r="C173" s="38" t="s">
        <v>144</v>
      </c>
      <c r="D173" s="103">
        <v>1.6</v>
      </c>
      <c r="E173" s="105" t="s">
        <v>145</v>
      </c>
      <c r="F173" s="105" t="s">
        <v>145</v>
      </c>
      <c r="G173" s="105" t="s">
        <v>145</v>
      </c>
      <c r="H173" s="105" t="s">
        <v>145</v>
      </c>
      <c r="I173" s="105" t="s">
        <v>145</v>
      </c>
      <c r="J173" s="105" t="s">
        <v>145</v>
      </c>
    </row>
    <row r="174" spans="1:10" ht="3.75" customHeight="1">
      <c r="A174" s="30"/>
      <c r="B174" s="31"/>
      <c r="C174" s="31"/>
      <c r="D174" s="102"/>
      <c r="E174" s="106"/>
      <c r="F174" s="106"/>
      <c r="G174" s="106"/>
      <c r="H174" s="106"/>
      <c r="I174" s="106"/>
      <c r="J174" s="106"/>
    </row>
    <row r="175" spans="1:10" ht="18">
      <c r="A175" s="37" t="s">
        <v>28</v>
      </c>
      <c r="B175" s="38" t="s">
        <v>79</v>
      </c>
      <c r="C175" s="38" t="s">
        <v>143</v>
      </c>
      <c r="D175" s="103">
        <v>1</v>
      </c>
      <c r="E175" s="105">
        <v>0.065</v>
      </c>
      <c r="F175" s="24">
        <f>G175*100/D175</f>
        <v>7.222222222222223</v>
      </c>
      <c r="G175" s="26">
        <f>E175/0.9</f>
        <v>0.07222222222222223</v>
      </c>
      <c r="H175" s="105">
        <v>0.032</v>
      </c>
      <c r="I175" s="24">
        <f>J175*100/D175</f>
        <v>3.5555555555555554</v>
      </c>
      <c r="J175" s="26">
        <f>H175/0.9</f>
        <v>0.035555555555555556</v>
      </c>
    </row>
    <row r="176" spans="1:10" ht="18">
      <c r="A176" s="37"/>
      <c r="B176" s="38"/>
      <c r="C176" s="38" t="s">
        <v>144</v>
      </c>
      <c r="D176" s="103">
        <v>2.5</v>
      </c>
      <c r="E176" s="105" t="s">
        <v>145</v>
      </c>
      <c r="F176" s="19" t="s">
        <v>145</v>
      </c>
      <c r="G176" s="19" t="s">
        <v>145</v>
      </c>
      <c r="H176" s="105" t="s">
        <v>145</v>
      </c>
      <c r="I176" s="19" t="s">
        <v>145</v>
      </c>
      <c r="J176" s="19" t="s">
        <v>145</v>
      </c>
    </row>
    <row r="177" spans="1:10" ht="3.75" customHeight="1">
      <c r="A177" s="30"/>
      <c r="B177" s="31"/>
      <c r="C177" s="31"/>
      <c r="D177" s="102"/>
      <c r="E177" s="106"/>
      <c r="F177" s="106"/>
      <c r="G177" s="106"/>
      <c r="H177" s="106"/>
      <c r="I177" s="106"/>
      <c r="J177" s="106"/>
    </row>
    <row r="178" spans="1:10" ht="18">
      <c r="A178" s="37" t="s">
        <v>30</v>
      </c>
      <c r="B178" s="38" t="s">
        <v>80</v>
      </c>
      <c r="C178" s="38" t="s">
        <v>143</v>
      </c>
      <c r="D178" s="103">
        <v>1.6</v>
      </c>
      <c r="E178" s="119">
        <v>0.147</v>
      </c>
      <c r="F178" s="24">
        <f>G178*100/D178</f>
        <v>10.208333333333332</v>
      </c>
      <c r="G178" s="26">
        <f>E178/0.9</f>
        <v>0.16333333333333333</v>
      </c>
      <c r="H178" s="119">
        <v>0.132</v>
      </c>
      <c r="I178" s="24">
        <f>J178*100/D178</f>
        <v>9.166666666666666</v>
      </c>
      <c r="J178" s="26">
        <f>H178/0.9</f>
        <v>0.14666666666666667</v>
      </c>
    </row>
    <row r="179" spans="1:10" ht="18">
      <c r="A179" s="37"/>
      <c r="B179" s="38"/>
      <c r="C179" s="38" t="s">
        <v>144</v>
      </c>
      <c r="D179" s="103">
        <v>1.6</v>
      </c>
      <c r="E179" s="119">
        <v>0.032</v>
      </c>
      <c r="F179" s="24">
        <f>G179*100/D179</f>
        <v>2.222222222222222</v>
      </c>
      <c r="G179" s="26">
        <f>E179/0.9</f>
        <v>0.035555555555555556</v>
      </c>
      <c r="H179" s="119">
        <v>0.016</v>
      </c>
      <c r="I179" s="24">
        <f>J179*100/D179</f>
        <v>1.111111111111111</v>
      </c>
      <c r="J179" s="26">
        <f>H179/0.9</f>
        <v>0.017777777777777778</v>
      </c>
    </row>
    <row r="180" spans="1:10" ht="3.75" customHeight="1">
      <c r="A180" s="30"/>
      <c r="B180" s="31"/>
      <c r="C180" s="31"/>
      <c r="D180" s="102"/>
      <c r="E180" s="106"/>
      <c r="F180" s="106"/>
      <c r="G180" s="106"/>
      <c r="H180" s="106"/>
      <c r="I180" s="106"/>
      <c r="J180" s="106"/>
    </row>
    <row r="181" spans="1:10" ht="18">
      <c r="A181" s="37" t="s">
        <v>32</v>
      </c>
      <c r="B181" s="38" t="s">
        <v>81</v>
      </c>
      <c r="C181" s="38" t="s">
        <v>143</v>
      </c>
      <c r="D181" s="103">
        <v>1.6</v>
      </c>
      <c r="E181" s="105" t="s">
        <v>145</v>
      </c>
      <c r="F181" s="19" t="s">
        <v>145</v>
      </c>
      <c r="G181" s="19" t="s">
        <v>145</v>
      </c>
      <c r="H181" s="105" t="s">
        <v>145</v>
      </c>
      <c r="I181" s="19" t="s">
        <v>145</v>
      </c>
      <c r="J181" s="19" t="s">
        <v>145</v>
      </c>
    </row>
    <row r="182" spans="1:10" ht="18">
      <c r="A182" s="37"/>
      <c r="B182" s="38"/>
      <c r="C182" s="38" t="s">
        <v>144</v>
      </c>
      <c r="D182" s="103">
        <v>1.6</v>
      </c>
      <c r="E182" s="119">
        <v>0.385</v>
      </c>
      <c r="F182" s="24">
        <f>G182*100/D182</f>
        <v>26.73611111111111</v>
      </c>
      <c r="G182" s="26">
        <f>E182/0.9</f>
        <v>0.42777777777777776</v>
      </c>
      <c r="H182" s="119">
        <v>0.227</v>
      </c>
      <c r="I182" s="24">
        <f>J182*100/D182</f>
        <v>15.76388888888889</v>
      </c>
      <c r="J182" s="26">
        <f>H182/0.9</f>
        <v>0.25222222222222224</v>
      </c>
    </row>
    <row r="183" spans="1:10" ht="3.75" customHeight="1">
      <c r="A183" s="30"/>
      <c r="B183" s="31"/>
      <c r="C183" s="31"/>
      <c r="D183" s="102"/>
      <c r="E183" s="106"/>
      <c r="F183" s="106"/>
      <c r="G183" s="106"/>
      <c r="H183" s="106"/>
      <c r="I183" s="106"/>
      <c r="J183" s="106"/>
    </row>
    <row r="184" spans="1:10" ht="18">
      <c r="A184" s="37" t="s">
        <v>34</v>
      </c>
      <c r="B184" s="38" t="s">
        <v>82</v>
      </c>
      <c r="C184" s="38" t="s">
        <v>143</v>
      </c>
      <c r="D184" s="103">
        <v>1</v>
      </c>
      <c r="E184" s="119">
        <v>0.147</v>
      </c>
      <c r="F184" s="24">
        <f>G184*100/D184</f>
        <v>16.333333333333332</v>
      </c>
      <c r="G184" s="26">
        <f>E184/0.9</f>
        <v>0.16333333333333333</v>
      </c>
      <c r="H184" s="119">
        <v>0.082</v>
      </c>
      <c r="I184" s="24">
        <f>J184*100/D184</f>
        <v>9.11111111111111</v>
      </c>
      <c r="J184" s="26">
        <f>H184/0.9</f>
        <v>0.09111111111111111</v>
      </c>
    </row>
    <row r="185" spans="1:10" ht="18">
      <c r="A185" s="37"/>
      <c r="B185" s="38"/>
      <c r="C185" s="38" t="s">
        <v>144</v>
      </c>
      <c r="D185" s="103">
        <v>2.5</v>
      </c>
      <c r="E185" s="105" t="s">
        <v>145</v>
      </c>
      <c r="F185" s="19" t="s">
        <v>145</v>
      </c>
      <c r="G185" s="19" t="s">
        <v>145</v>
      </c>
      <c r="H185" s="105" t="s">
        <v>145</v>
      </c>
      <c r="I185" s="19" t="s">
        <v>145</v>
      </c>
      <c r="J185" s="19" t="s">
        <v>145</v>
      </c>
    </row>
    <row r="186" spans="1:10" ht="3.75" customHeight="1">
      <c r="A186" s="30"/>
      <c r="B186" s="31"/>
      <c r="C186" s="31"/>
      <c r="D186" s="102"/>
      <c r="E186" s="106"/>
      <c r="F186" s="106"/>
      <c r="G186" s="106"/>
      <c r="H186" s="106"/>
      <c r="I186" s="106"/>
      <c r="J186" s="106"/>
    </row>
    <row r="187" spans="1:10" ht="18">
      <c r="A187" s="112"/>
      <c r="B187" s="112" t="s">
        <v>150</v>
      </c>
      <c r="C187" s="123"/>
      <c r="D187" s="125">
        <f>SUM(D133:D185)</f>
        <v>131.0999999999999</v>
      </c>
      <c r="E187" s="126">
        <f>E133+E134+E136+E137+E140+E142+E145+E149+E151+E152+E155+E157+E158+E160+E164+E167+E170+E172+E175+E178+E179+E182+E184</f>
        <v>13.914000000000001</v>
      </c>
      <c r="F187" s="24">
        <f>G187*100/D187</f>
        <v>11.646470039833893</v>
      </c>
      <c r="G187" s="127">
        <f>G133+G134+G136+G137+G140+G142+G145+G149+G151+G152+G155+G157+G158+G160+G164+G167+G170+G172+G175+G178+G179+G182+G184</f>
        <v>15.268522222222222</v>
      </c>
      <c r="H187" s="126">
        <f>H133+H134+H136+H137+H140+H142+H145+H149+H151+H152+H155+H157+H158+H160+H164+H167+H170+H172+H175+H178+H179+H182+H184</f>
        <v>8.677000000000003</v>
      </c>
      <c r="I187" s="24">
        <f>J187*100/D187</f>
        <v>7.35401305195356</v>
      </c>
      <c r="J187" s="127">
        <f>J133+J134+J136+J137+J140+J142+J145+J149+J151+J152+J155+J157+J158+J160+J164+J167+J170+J172+J175+J178+J179+J182+J184</f>
        <v>9.64111111111111</v>
      </c>
    </row>
    <row r="188" spans="1:10" ht="18">
      <c r="A188" s="39"/>
      <c r="B188" s="39"/>
      <c r="C188" s="38"/>
      <c r="D188" s="104"/>
      <c r="E188" s="105"/>
      <c r="F188" s="40"/>
      <c r="G188" s="25"/>
      <c r="H188" s="105"/>
      <c r="I188" s="40"/>
      <c r="J188" s="25"/>
    </row>
    <row r="189" spans="1:10" ht="18">
      <c r="A189" s="143" t="s">
        <v>83</v>
      </c>
      <c r="B189" s="144"/>
      <c r="C189" s="144"/>
      <c r="D189" s="144"/>
      <c r="E189" s="144"/>
      <c r="F189" s="144"/>
      <c r="G189" s="144"/>
      <c r="H189" s="144"/>
      <c r="I189" s="144"/>
      <c r="J189" s="145"/>
    </row>
    <row r="190" spans="1:10" ht="18">
      <c r="A190" s="34" t="s">
        <v>0</v>
      </c>
      <c r="B190" s="44" t="s">
        <v>84</v>
      </c>
      <c r="C190" s="38" t="s">
        <v>143</v>
      </c>
      <c r="D190" s="128">
        <v>10</v>
      </c>
      <c r="E190" s="119">
        <v>1.425</v>
      </c>
      <c r="F190" s="24">
        <f>G190*100/D190</f>
        <v>15.833333333333332</v>
      </c>
      <c r="G190" s="26">
        <f>E190/0.9</f>
        <v>1.5833333333333333</v>
      </c>
      <c r="H190" s="119">
        <v>0.807</v>
      </c>
      <c r="I190" s="24">
        <f>J190*100/D190</f>
        <v>8.966666666666667</v>
      </c>
      <c r="J190" s="26">
        <f>H190/0.9</f>
        <v>0.8966666666666667</v>
      </c>
    </row>
    <row r="191" spans="1:10" ht="18">
      <c r="A191" s="34"/>
      <c r="B191" s="44"/>
      <c r="C191" s="44" t="s">
        <v>144</v>
      </c>
      <c r="D191" s="129">
        <v>10</v>
      </c>
      <c r="E191" s="119" t="s">
        <v>145</v>
      </c>
      <c r="F191" s="19" t="s">
        <v>145</v>
      </c>
      <c r="G191" s="19" t="s">
        <v>145</v>
      </c>
      <c r="H191" s="119" t="s">
        <v>145</v>
      </c>
      <c r="I191" s="19" t="s">
        <v>145</v>
      </c>
      <c r="J191" s="19" t="s">
        <v>145</v>
      </c>
    </row>
    <row r="192" spans="1:10" ht="3.75" customHeight="1">
      <c r="A192" s="30"/>
      <c r="B192" s="31"/>
      <c r="C192" s="31"/>
      <c r="D192" s="130"/>
      <c r="E192" s="106"/>
      <c r="F192" s="106"/>
      <c r="G192" s="106"/>
      <c r="H192" s="106"/>
      <c r="I192" s="106"/>
      <c r="J192" s="106"/>
    </row>
    <row r="193" spans="1:10" ht="18">
      <c r="A193" s="59" t="s">
        <v>2</v>
      </c>
      <c r="B193" s="59" t="s">
        <v>85</v>
      </c>
      <c r="C193" s="44" t="s">
        <v>143</v>
      </c>
      <c r="D193" s="129">
        <v>6.3</v>
      </c>
      <c r="E193" s="119">
        <v>0.254</v>
      </c>
      <c r="F193" s="24">
        <f>G193*100/D193</f>
        <v>4.479717813051146</v>
      </c>
      <c r="G193" s="26">
        <f>E193/0.9</f>
        <v>0.2822222222222222</v>
      </c>
      <c r="H193" s="119">
        <v>0.157</v>
      </c>
      <c r="I193" s="24">
        <f>J193*100/D193</f>
        <v>2.768959435626102</v>
      </c>
      <c r="J193" s="26">
        <f>H193/0.9</f>
        <v>0.17444444444444443</v>
      </c>
    </row>
    <row r="194" spans="1:10" ht="3.75" customHeight="1">
      <c r="A194" s="32"/>
      <c r="B194" s="32"/>
      <c r="C194" s="31"/>
      <c r="D194" s="130"/>
      <c r="E194" s="106"/>
      <c r="F194" s="106"/>
      <c r="G194" s="106"/>
      <c r="H194" s="106"/>
      <c r="I194" s="106"/>
      <c r="J194" s="106"/>
    </row>
    <row r="195" spans="1:10" ht="18">
      <c r="A195" s="37" t="s">
        <v>4</v>
      </c>
      <c r="B195" s="38" t="s">
        <v>86</v>
      </c>
      <c r="C195" s="44" t="s">
        <v>143</v>
      </c>
      <c r="D195" s="129">
        <v>1</v>
      </c>
      <c r="E195" s="105">
        <v>0.049</v>
      </c>
      <c r="F195" s="24">
        <f>G195*100/D195</f>
        <v>5.444444444444445</v>
      </c>
      <c r="G195" s="26">
        <f>E195/0.9</f>
        <v>0.05444444444444445</v>
      </c>
      <c r="H195" s="105">
        <v>0.048</v>
      </c>
      <c r="I195" s="24">
        <f>J195*100/D195</f>
        <v>5.333333333333333</v>
      </c>
      <c r="J195" s="26">
        <f>H195/0.9</f>
        <v>0.05333333333333333</v>
      </c>
    </row>
    <row r="196" spans="1:10" ht="18">
      <c r="A196" s="37"/>
      <c r="B196" s="38"/>
      <c r="C196" s="38" t="s">
        <v>144</v>
      </c>
      <c r="D196" s="128">
        <v>1.6</v>
      </c>
      <c r="E196" s="105" t="s">
        <v>145</v>
      </c>
      <c r="F196" s="19" t="s">
        <v>145</v>
      </c>
      <c r="G196" s="19" t="s">
        <v>145</v>
      </c>
      <c r="H196" s="105" t="s">
        <v>145</v>
      </c>
      <c r="I196" s="19" t="s">
        <v>145</v>
      </c>
      <c r="J196" s="19" t="s">
        <v>145</v>
      </c>
    </row>
    <row r="197" spans="1:10" ht="3.75" customHeight="1">
      <c r="A197" s="30"/>
      <c r="B197" s="31"/>
      <c r="C197" s="31"/>
      <c r="D197" s="130"/>
      <c r="E197" s="106"/>
      <c r="F197" s="106"/>
      <c r="G197" s="106"/>
      <c r="H197" s="106"/>
      <c r="I197" s="106"/>
      <c r="J197" s="106"/>
    </row>
    <row r="198" spans="1:10" ht="18">
      <c r="A198" s="37" t="s">
        <v>6</v>
      </c>
      <c r="B198" s="38" t="s">
        <v>87</v>
      </c>
      <c r="C198" s="38" t="s">
        <v>143</v>
      </c>
      <c r="D198" s="128">
        <v>1</v>
      </c>
      <c r="E198" s="119">
        <v>0.095</v>
      </c>
      <c r="F198" s="24">
        <f>G198*100/D198</f>
        <v>10.555555555555555</v>
      </c>
      <c r="G198" s="26">
        <f>E198/0.9</f>
        <v>0.10555555555555556</v>
      </c>
      <c r="H198" s="119">
        <v>0.099</v>
      </c>
      <c r="I198" s="24">
        <f>J198*100/D198</f>
        <v>11</v>
      </c>
      <c r="J198" s="26">
        <f>H198/0.9</f>
        <v>0.11</v>
      </c>
    </row>
    <row r="199" spans="1:10" ht="18">
      <c r="A199" s="37"/>
      <c r="B199" s="38"/>
      <c r="C199" s="38" t="s">
        <v>144</v>
      </c>
      <c r="D199" s="128">
        <v>1.6</v>
      </c>
      <c r="E199" s="105" t="s">
        <v>145</v>
      </c>
      <c r="F199" s="105" t="s">
        <v>145</v>
      </c>
      <c r="G199" s="105" t="s">
        <v>145</v>
      </c>
      <c r="H199" s="105" t="s">
        <v>145</v>
      </c>
      <c r="I199" s="105" t="s">
        <v>145</v>
      </c>
      <c r="J199" s="105" t="s">
        <v>145</v>
      </c>
    </row>
    <row r="200" spans="1:10" ht="3.75" customHeight="1">
      <c r="A200" s="30"/>
      <c r="B200" s="31"/>
      <c r="C200" s="31"/>
      <c r="D200" s="130"/>
      <c r="E200" s="106"/>
      <c r="F200" s="106"/>
      <c r="G200" s="106"/>
      <c r="H200" s="106"/>
      <c r="I200" s="106"/>
      <c r="J200" s="106"/>
    </row>
    <row r="201" spans="1:10" ht="18">
      <c r="A201" s="37" t="s">
        <v>8</v>
      </c>
      <c r="B201" s="38" t="s">
        <v>88</v>
      </c>
      <c r="C201" s="38" t="s">
        <v>143</v>
      </c>
      <c r="D201" s="128">
        <v>2.5</v>
      </c>
      <c r="E201" s="105" t="s">
        <v>145</v>
      </c>
      <c r="F201" s="19" t="s">
        <v>145</v>
      </c>
      <c r="G201" s="19" t="s">
        <v>145</v>
      </c>
      <c r="H201" s="105" t="s">
        <v>145</v>
      </c>
      <c r="I201" s="19" t="s">
        <v>145</v>
      </c>
      <c r="J201" s="19" t="s">
        <v>145</v>
      </c>
    </row>
    <row r="202" spans="1:10" ht="18">
      <c r="A202" s="37"/>
      <c r="B202" s="38"/>
      <c r="C202" s="38" t="s">
        <v>144</v>
      </c>
      <c r="D202" s="128">
        <v>1.6</v>
      </c>
      <c r="E202" s="119">
        <v>0.539</v>
      </c>
      <c r="F202" s="24">
        <f>G202*100/D202</f>
        <v>37.43055555555556</v>
      </c>
      <c r="G202" s="26">
        <f>E202/0.9</f>
        <v>0.5988888888888889</v>
      </c>
      <c r="H202" s="119">
        <v>0.437</v>
      </c>
      <c r="I202" s="24">
        <f>J202*100/D202</f>
        <v>30.347222222222218</v>
      </c>
      <c r="J202" s="26">
        <f>H202/0.9</f>
        <v>0.4855555555555555</v>
      </c>
    </row>
    <row r="203" spans="1:10" ht="3.75" customHeight="1">
      <c r="A203" s="30"/>
      <c r="B203" s="31"/>
      <c r="C203" s="31"/>
      <c r="D203" s="130"/>
      <c r="E203" s="106"/>
      <c r="F203" s="106"/>
      <c r="G203" s="106"/>
      <c r="H203" s="106"/>
      <c r="I203" s="106"/>
      <c r="J203" s="106"/>
    </row>
    <row r="204" spans="1:10" ht="18">
      <c r="A204" s="37" t="s">
        <v>10</v>
      </c>
      <c r="B204" s="38" t="s">
        <v>89</v>
      </c>
      <c r="C204" s="38" t="s">
        <v>143</v>
      </c>
      <c r="D204" s="128">
        <v>1.6</v>
      </c>
      <c r="E204" s="105">
        <v>0.064</v>
      </c>
      <c r="F204" s="24">
        <f>G204*100/D204</f>
        <v>4.444444444444444</v>
      </c>
      <c r="G204" s="26">
        <f>E204/0.9</f>
        <v>0.07111111111111111</v>
      </c>
      <c r="H204" s="105">
        <v>0.063</v>
      </c>
      <c r="I204" s="24">
        <f>J204*100/D204</f>
        <v>4.374999999999999</v>
      </c>
      <c r="J204" s="26">
        <f>H204/0.9</f>
        <v>0.06999999999999999</v>
      </c>
    </row>
    <row r="205" spans="1:10" ht="18">
      <c r="A205" s="37"/>
      <c r="B205" s="38"/>
      <c r="C205" s="38" t="s">
        <v>144</v>
      </c>
      <c r="D205" s="128">
        <v>1.6</v>
      </c>
      <c r="E205" s="105" t="s">
        <v>145</v>
      </c>
      <c r="F205" s="19" t="s">
        <v>145</v>
      </c>
      <c r="G205" s="19" t="s">
        <v>145</v>
      </c>
      <c r="H205" s="105" t="s">
        <v>145</v>
      </c>
      <c r="I205" s="19" t="s">
        <v>145</v>
      </c>
      <c r="J205" s="19" t="s">
        <v>145</v>
      </c>
    </row>
    <row r="206" spans="1:10" ht="3.75" customHeight="1">
      <c r="A206" s="30"/>
      <c r="B206" s="31"/>
      <c r="C206" s="31"/>
      <c r="D206" s="130"/>
      <c r="E206" s="106"/>
      <c r="F206" s="106"/>
      <c r="G206" s="106"/>
      <c r="H206" s="106"/>
      <c r="I206" s="106"/>
      <c r="J206" s="106"/>
    </row>
    <row r="207" spans="1:10" ht="18">
      <c r="A207" s="37" t="s">
        <v>12</v>
      </c>
      <c r="B207" s="38" t="s">
        <v>90</v>
      </c>
      <c r="C207" s="38" t="s">
        <v>143</v>
      </c>
      <c r="D207" s="128">
        <v>1</v>
      </c>
      <c r="E207" s="105">
        <v>0.07</v>
      </c>
      <c r="F207" s="24">
        <f>G207*100/D207</f>
        <v>7.777777777777778</v>
      </c>
      <c r="G207" s="26">
        <f>E207/0.9</f>
        <v>0.07777777777777778</v>
      </c>
      <c r="H207" s="105">
        <v>0.065</v>
      </c>
      <c r="I207" s="24">
        <f>J207*100/D207</f>
        <v>7.222222222222223</v>
      </c>
      <c r="J207" s="26">
        <f>H207/0.9</f>
        <v>0.07222222222222223</v>
      </c>
    </row>
    <row r="208" spans="1:10" ht="18">
      <c r="A208" s="37"/>
      <c r="B208" s="38"/>
      <c r="C208" s="38" t="s">
        <v>144</v>
      </c>
      <c r="D208" s="128">
        <v>1</v>
      </c>
      <c r="E208" s="105" t="s">
        <v>145</v>
      </c>
      <c r="F208" s="19" t="s">
        <v>145</v>
      </c>
      <c r="G208" s="19" t="s">
        <v>145</v>
      </c>
      <c r="H208" s="105" t="s">
        <v>145</v>
      </c>
      <c r="I208" s="19" t="s">
        <v>145</v>
      </c>
      <c r="J208" s="19" t="s">
        <v>145</v>
      </c>
    </row>
    <row r="209" spans="1:10" ht="3.75" customHeight="1">
      <c r="A209" s="30"/>
      <c r="B209" s="31"/>
      <c r="C209" s="31"/>
      <c r="D209" s="130"/>
      <c r="E209" s="106"/>
      <c r="F209" s="106"/>
      <c r="G209" s="106"/>
      <c r="H209" s="106"/>
      <c r="I209" s="106"/>
      <c r="J209" s="106"/>
    </row>
    <row r="210" spans="1:10" ht="18">
      <c r="A210" s="37" t="s">
        <v>14</v>
      </c>
      <c r="B210" s="38" t="s">
        <v>91</v>
      </c>
      <c r="C210" s="38" t="s">
        <v>143</v>
      </c>
      <c r="D210" s="128">
        <v>2.5</v>
      </c>
      <c r="E210" s="105" t="s">
        <v>145</v>
      </c>
      <c r="F210" s="19" t="s">
        <v>145</v>
      </c>
      <c r="G210" s="19" t="s">
        <v>145</v>
      </c>
      <c r="H210" s="105" t="s">
        <v>145</v>
      </c>
      <c r="I210" s="19" t="s">
        <v>145</v>
      </c>
      <c r="J210" s="19" t="s">
        <v>145</v>
      </c>
    </row>
    <row r="211" spans="1:10" ht="18">
      <c r="A211" s="37"/>
      <c r="B211" s="38"/>
      <c r="C211" s="38" t="s">
        <v>144</v>
      </c>
      <c r="D211" s="128">
        <v>2.5</v>
      </c>
      <c r="E211" s="119">
        <v>0.231</v>
      </c>
      <c r="F211" s="24">
        <f>G211*100/D211</f>
        <v>10.266666666666666</v>
      </c>
      <c r="G211" s="26">
        <f>E211/0.9</f>
        <v>0.25666666666666665</v>
      </c>
      <c r="H211" s="119">
        <v>0.179</v>
      </c>
      <c r="I211" s="24">
        <f>J211*100/D211</f>
        <v>7.955555555555554</v>
      </c>
      <c r="J211" s="26">
        <f>H211/0.9</f>
        <v>0.19888888888888887</v>
      </c>
    </row>
    <row r="212" spans="1:10" ht="3.75" customHeight="1">
      <c r="A212" s="30"/>
      <c r="B212" s="31"/>
      <c r="C212" s="31"/>
      <c r="D212" s="130"/>
      <c r="E212" s="106"/>
      <c r="F212" s="106"/>
      <c r="G212" s="106"/>
      <c r="H212" s="106"/>
      <c r="I212" s="106"/>
      <c r="J212" s="106"/>
    </row>
    <row r="213" spans="1:10" ht="18">
      <c r="A213" s="37" t="s">
        <v>16</v>
      </c>
      <c r="B213" s="38" t="s">
        <v>92</v>
      </c>
      <c r="C213" s="38" t="s">
        <v>143</v>
      </c>
      <c r="D213" s="128">
        <v>1</v>
      </c>
      <c r="E213" s="105">
        <v>0.068</v>
      </c>
      <c r="F213" s="24">
        <f>G213*100/D213</f>
        <v>7.555555555555555</v>
      </c>
      <c r="G213" s="26">
        <f>E213/0.9</f>
        <v>0.07555555555555556</v>
      </c>
      <c r="H213" s="105">
        <v>0.041</v>
      </c>
      <c r="I213" s="24">
        <f>J213*100/D213</f>
        <v>4.555555555555555</v>
      </c>
      <c r="J213" s="26">
        <f>H213/0.9</f>
        <v>0.04555555555555556</v>
      </c>
    </row>
    <row r="214" spans="1:10" ht="18">
      <c r="A214" s="37"/>
      <c r="B214" s="38"/>
      <c r="C214" s="38" t="s">
        <v>144</v>
      </c>
      <c r="D214" s="128">
        <v>1.6</v>
      </c>
      <c r="E214" s="105" t="s">
        <v>145</v>
      </c>
      <c r="F214" s="19" t="s">
        <v>145</v>
      </c>
      <c r="G214" s="19" t="s">
        <v>145</v>
      </c>
      <c r="H214" s="105" t="s">
        <v>145</v>
      </c>
      <c r="I214" s="19" t="s">
        <v>145</v>
      </c>
      <c r="J214" s="19" t="s">
        <v>145</v>
      </c>
    </row>
    <row r="215" spans="1:10" ht="3.75" customHeight="1">
      <c r="A215" s="30"/>
      <c r="B215" s="31"/>
      <c r="C215" s="31"/>
      <c r="D215" s="130"/>
      <c r="E215" s="106"/>
      <c r="F215" s="106"/>
      <c r="G215" s="106"/>
      <c r="H215" s="106"/>
      <c r="I215" s="106"/>
      <c r="J215" s="106"/>
    </row>
    <row r="216" spans="1:10" ht="18">
      <c r="A216" s="37"/>
      <c r="B216" s="123" t="s">
        <v>150</v>
      </c>
      <c r="C216" s="38"/>
      <c r="D216" s="125">
        <f>SUM(D190:D214)</f>
        <v>48.400000000000006</v>
      </c>
      <c r="E216" s="125">
        <f>E190+E193+E195+E198+E202+E204+E207+E211+E213</f>
        <v>2.795</v>
      </c>
      <c r="F216" s="24">
        <f>G216*100/D216</f>
        <v>6.416437098255279</v>
      </c>
      <c r="G216" s="125">
        <f>G190+G193+G195+G198+G202+G204+G207+G211+G213</f>
        <v>3.1055555555555556</v>
      </c>
      <c r="H216" s="125">
        <f>H190+H193+H195+H198+H202+H204+H207+H211+H213</f>
        <v>1.896</v>
      </c>
      <c r="I216" s="24">
        <f>J216*100/D216</f>
        <v>4.352617079889806</v>
      </c>
      <c r="J216" s="125">
        <f>J190+J193+J195+J198+J202+J204+J207+J211+J213</f>
        <v>2.1066666666666665</v>
      </c>
    </row>
    <row r="217" spans="1:10" ht="18">
      <c r="A217" s="37"/>
      <c r="B217" s="38"/>
      <c r="C217" s="38"/>
      <c r="D217" s="128"/>
      <c r="E217" s="105"/>
      <c r="F217" s="37"/>
      <c r="G217" s="37"/>
      <c r="H217" s="105"/>
      <c r="I217" s="37"/>
      <c r="J217" s="37"/>
    </row>
    <row r="218" spans="1:10" ht="18">
      <c r="A218" s="143" t="s">
        <v>93</v>
      </c>
      <c r="B218" s="144"/>
      <c r="C218" s="144"/>
      <c r="D218" s="144"/>
      <c r="E218" s="144"/>
      <c r="F218" s="144"/>
      <c r="G218" s="144"/>
      <c r="H218" s="144"/>
      <c r="I218" s="144"/>
      <c r="J218" s="145"/>
    </row>
    <row r="219" spans="1:10" ht="18">
      <c r="A219" s="34" t="s">
        <v>0</v>
      </c>
      <c r="B219" s="44" t="s">
        <v>94</v>
      </c>
      <c r="C219" s="38" t="s">
        <v>143</v>
      </c>
      <c r="D219" s="131">
        <v>6.3</v>
      </c>
      <c r="E219" s="119">
        <v>0.787</v>
      </c>
      <c r="F219" s="120">
        <f>G219*100/D219</f>
        <v>13.880070546737214</v>
      </c>
      <c r="G219" s="26">
        <f>E219/0.9</f>
        <v>0.8744444444444445</v>
      </c>
      <c r="H219" s="119">
        <v>0.462</v>
      </c>
      <c r="I219" s="120">
        <f>H219*100/D219</f>
        <v>7.333333333333334</v>
      </c>
      <c r="J219" s="120">
        <f>H219*0.9</f>
        <v>0.4158</v>
      </c>
    </row>
    <row r="220" spans="1:10" ht="18">
      <c r="A220" s="34"/>
      <c r="B220" s="44"/>
      <c r="C220" s="44" t="s">
        <v>144</v>
      </c>
      <c r="D220" s="132">
        <v>6.3</v>
      </c>
      <c r="E220" s="119">
        <v>2.256</v>
      </c>
      <c r="F220" s="24">
        <f>G220*100/D220</f>
        <v>39.788359788359784</v>
      </c>
      <c r="G220" s="26">
        <f>E220/0.9</f>
        <v>2.5066666666666664</v>
      </c>
      <c r="H220" s="119">
        <v>1.144</v>
      </c>
      <c r="I220" s="24">
        <f>J220*100/D220</f>
        <v>20.17636684303351</v>
      </c>
      <c r="J220" s="26">
        <f>H220/0.9</f>
        <v>1.271111111111111</v>
      </c>
    </row>
    <row r="221" spans="1:10" ht="3.75" customHeight="1">
      <c r="A221" s="30"/>
      <c r="B221" s="31"/>
      <c r="C221" s="31"/>
      <c r="D221" s="133"/>
      <c r="E221" s="106"/>
      <c r="F221" s="106"/>
      <c r="G221" s="106"/>
      <c r="H221" s="106"/>
      <c r="I221" s="106"/>
      <c r="J221" s="106"/>
    </row>
    <row r="222" spans="1:10" ht="18">
      <c r="A222" s="34" t="s">
        <v>2</v>
      </c>
      <c r="B222" s="44" t="s">
        <v>95</v>
      </c>
      <c r="C222" s="44" t="s">
        <v>143</v>
      </c>
      <c r="D222" s="134">
        <v>10</v>
      </c>
      <c r="E222" s="105" t="s">
        <v>145</v>
      </c>
      <c r="F222" s="105" t="s">
        <v>145</v>
      </c>
      <c r="G222" s="105" t="s">
        <v>145</v>
      </c>
      <c r="H222" s="105" t="s">
        <v>145</v>
      </c>
      <c r="I222" s="105" t="s">
        <v>145</v>
      </c>
      <c r="J222" s="105" t="s">
        <v>145</v>
      </c>
    </row>
    <row r="223" spans="1:10" ht="18">
      <c r="A223" s="34"/>
      <c r="B223" s="44"/>
      <c r="C223" s="44" t="s">
        <v>144</v>
      </c>
      <c r="D223" s="134">
        <v>10</v>
      </c>
      <c r="E223" s="119">
        <v>3.168</v>
      </c>
      <c r="F223" s="24">
        <f>G223*100/D223</f>
        <v>35.2</v>
      </c>
      <c r="G223" s="26">
        <f>E223/0.9</f>
        <v>3.52</v>
      </c>
      <c r="H223" s="119">
        <v>2.174</v>
      </c>
      <c r="I223" s="24">
        <f>J223*100/D223</f>
        <v>24.15555555555555</v>
      </c>
      <c r="J223" s="26">
        <f>H223/0.9</f>
        <v>2.4155555555555552</v>
      </c>
    </row>
    <row r="224" spans="1:10" ht="3.75" customHeight="1">
      <c r="A224" s="30"/>
      <c r="B224" s="31"/>
      <c r="C224" s="31"/>
      <c r="D224" s="130"/>
      <c r="E224" s="106"/>
      <c r="F224" s="106"/>
      <c r="G224" s="106"/>
      <c r="H224" s="106"/>
      <c r="I224" s="106"/>
      <c r="J224" s="106"/>
    </row>
    <row r="225" spans="1:10" ht="18">
      <c r="A225" s="34" t="s">
        <v>4</v>
      </c>
      <c r="B225" s="44" t="s">
        <v>96</v>
      </c>
      <c r="C225" s="44" t="s">
        <v>143</v>
      </c>
      <c r="D225" s="134">
        <v>6.3</v>
      </c>
      <c r="E225" s="119">
        <v>0.239</v>
      </c>
      <c r="F225" s="24">
        <f>G225*100/D225</f>
        <v>4.215167548500881</v>
      </c>
      <c r="G225" s="120">
        <f>E225/0.9</f>
        <v>0.26555555555555554</v>
      </c>
      <c r="H225" s="119">
        <v>0.127</v>
      </c>
      <c r="I225" s="24">
        <f>J225*100/D225</f>
        <v>2.239858906525573</v>
      </c>
      <c r="J225" s="135">
        <f>H225/0.9</f>
        <v>0.1411111111111111</v>
      </c>
    </row>
    <row r="226" spans="1:10" ht="18">
      <c r="A226" s="34"/>
      <c r="B226" s="44"/>
      <c r="C226" s="44" t="s">
        <v>144</v>
      </c>
      <c r="D226" s="129">
        <v>6.3</v>
      </c>
      <c r="E226" s="119">
        <v>0.27</v>
      </c>
      <c r="F226" s="24">
        <f>G226*100/D226</f>
        <v>4.761904761904762</v>
      </c>
      <c r="G226" s="26">
        <f>E226/0.9</f>
        <v>0.3</v>
      </c>
      <c r="H226" s="119">
        <v>0.248</v>
      </c>
      <c r="I226" s="24">
        <f>J226*100/D226</f>
        <v>4.373897707231041</v>
      </c>
      <c r="J226" s="26">
        <f>H226/0.9</f>
        <v>0.27555555555555555</v>
      </c>
    </row>
    <row r="227" spans="1:10" ht="3.75" customHeight="1">
      <c r="A227" s="30"/>
      <c r="B227" s="31"/>
      <c r="C227" s="31"/>
      <c r="D227" s="130"/>
      <c r="E227" s="106"/>
      <c r="F227" s="106"/>
      <c r="G227" s="106"/>
      <c r="H227" s="106"/>
      <c r="I227" s="106"/>
      <c r="J227" s="106"/>
    </row>
    <row r="228" spans="1:10" ht="18">
      <c r="A228" s="34" t="s">
        <v>6</v>
      </c>
      <c r="B228" s="44" t="s">
        <v>97</v>
      </c>
      <c r="C228" s="44" t="s">
        <v>143</v>
      </c>
      <c r="D228" s="134">
        <v>16</v>
      </c>
      <c r="E228" s="119">
        <v>2.382</v>
      </c>
      <c r="F228" s="24">
        <f>G228*100/D228</f>
        <v>16.541666666666668</v>
      </c>
      <c r="G228" s="26">
        <f>E228/0.9</f>
        <v>2.646666666666667</v>
      </c>
      <c r="H228" s="119">
        <v>1.443</v>
      </c>
      <c r="I228" s="24">
        <f>J228*100/D228</f>
        <v>10.020833333333332</v>
      </c>
      <c r="J228" s="26">
        <f>H228/0.9</f>
        <v>1.6033333333333333</v>
      </c>
    </row>
    <row r="229" spans="1:10" ht="18">
      <c r="A229" s="34"/>
      <c r="B229" s="44"/>
      <c r="C229" s="44" t="s">
        <v>144</v>
      </c>
      <c r="D229" s="134">
        <v>16</v>
      </c>
      <c r="E229" s="119">
        <v>3.21</v>
      </c>
      <c r="F229" s="24">
        <f>G229*100/D229</f>
        <v>22.291666666666664</v>
      </c>
      <c r="G229" s="26">
        <f>E229/0.9</f>
        <v>3.5666666666666664</v>
      </c>
      <c r="H229" s="119">
        <v>2.129</v>
      </c>
      <c r="I229" s="24">
        <f>J229*100/D229</f>
        <v>14.784722222222221</v>
      </c>
      <c r="J229" s="26">
        <f>H229/0.9</f>
        <v>2.3655555555555554</v>
      </c>
    </row>
    <row r="230" spans="1:10" ht="3.75" customHeight="1">
      <c r="A230" s="30"/>
      <c r="B230" s="31"/>
      <c r="C230" s="31"/>
      <c r="D230" s="130"/>
      <c r="E230" s="106"/>
      <c r="F230" s="106"/>
      <c r="G230" s="106"/>
      <c r="H230" s="106"/>
      <c r="I230" s="106"/>
      <c r="J230" s="106"/>
    </row>
    <row r="231" spans="1:10" ht="18">
      <c r="A231" s="34" t="s">
        <v>8</v>
      </c>
      <c r="B231" s="44" t="s">
        <v>98</v>
      </c>
      <c r="C231" s="44" t="s">
        <v>143</v>
      </c>
      <c r="D231" s="129">
        <v>16</v>
      </c>
      <c r="E231" s="119">
        <v>2.938</v>
      </c>
      <c r="F231" s="24">
        <f>G231*100/D231</f>
        <v>20.40277777777778</v>
      </c>
      <c r="G231" s="26">
        <f>E231/0.9</f>
        <v>3.2644444444444445</v>
      </c>
      <c r="H231" s="119">
        <v>0.428</v>
      </c>
      <c r="I231" s="24">
        <f>J231*100/D231</f>
        <v>2.972222222222222</v>
      </c>
      <c r="J231" s="26">
        <f>H231/0.9</f>
        <v>0.4755555555555555</v>
      </c>
    </row>
    <row r="232" spans="1:10" ht="18">
      <c r="A232" s="34"/>
      <c r="B232" s="44"/>
      <c r="C232" s="44" t="s">
        <v>144</v>
      </c>
      <c r="D232" s="129">
        <v>16</v>
      </c>
      <c r="E232" s="119">
        <v>2.382</v>
      </c>
      <c r="F232" s="120">
        <f>G232*100/D232</f>
        <v>16.541666666666668</v>
      </c>
      <c r="G232" s="26">
        <f>E232/0.9</f>
        <v>2.646666666666667</v>
      </c>
      <c r="H232" s="119">
        <v>1.588</v>
      </c>
      <c r="I232" s="120">
        <f>H232*100/D232</f>
        <v>9.925</v>
      </c>
      <c r="J232" s="120">
        <f>H232*0.9</f>
        <v>1.4292</v>
      </c>
    </row>
    <row r="233" spans="1:10" ht="3.75" customHeight="1">
      <c r="A233" s="30"/>
      <c r="B233" s="31"/>
      <c r="C233" s="31"/>
      <c r="D233" s="130"/>
      <c r="E233" s="106"/>
      <c r="F233" s="106"/>
      <c r="G233" s="106"/>
      <c r="H233" s="106"/>
      <c r="I233" s="106"/>
      <c r="J233" s="106"/>
    </row>
    <row r="234" spans="1:10" ht="18">
      <c r="A234" s="37" t="s">
        <v>10</v>
      </c>
      <c r="B234" s="38" t="s">
        <v>99</v>
      </c>
      <c r="C234" s="44" t="s">
        <v>143</v>
      </c>
      <c r="D234" s="129">
        <v>2.5</v>
      </c>
      <c r="E234" s="119">
        <v>0.629</v>
      </c>
      <c r="F234" s="24">
        <f>G234*100/D234</f>
        <v>27.955555555555556</v>
      </c>
      <c r="G234" s="26">
        <f>E234/0.9</f>
        <v>0.6988888888888889</v>
      </c>
      <c r="H234" s="119">
        <v>0.361</v>
      </c>
      <c r="I234" s="24">
        <f>J234*100/D234</f>
        <v>16.044444444444444</v>
      </c>
      <c r="J234" s="26">
        <f>H234/0.9</f>
        <v>0.4011111111111111</v>
      </c>
    </row>
    <row r="235" spans="1:10" ht="18">
      <c r="A235" s="37"/>
      <c r="B235" s="38"/>
      <c r="C235" s="38" t="s">
        <v>144</v>
      </c>
      <c r="D235" s="128">
        <v>2.5</v>
      </c>
      <c r="E235" s="105" t="s">
        <v>145</v>
      </c>
      <c r="F235" s="19" t="s">
        <v>145</v>
      </c>
      <c r="G235" s="19" t="s">
        <v>145</v>
      </c>
      <c r="H235" s="105" t="s">
        <v>145</v>
      </c>
      <c r="I235" s="19" t="s">
        <v>145</v>
      </c>
      <c r="J235" s="19" t="s">
        <v>145</v>
      </c>
    </row>
    <row r="236" spans="1:10" ht="3.75" customHeight="1">
      <c r="A236" s="30"/>
      <c r="B236" s="31"/>
      <c r="C236" s="31"/>
      <c r="D236" s="130"/>
      <c r="E236" s="106"/>
      <c r="F236" s="106"/>
      <c r="G236" s="106"/>
      <c r="H236" s="106"/>
      <c r="I236" s="106"/>
      <c r="J236" s="106"/>
    </row>
    <row r="237" spans="1:10" ht="18">
      <c r="A237" s="37" t="s">
        <v>12</v>
      </c>
      <c r="B237" s="38" t="s">
        <v>100</v>
      </c>
      <c r="C237" s="38" t="s">
        <v>143</v>
      </c>
      <c r="D237" s="134">
        <v>1.6</v>
      </c>
      <c r="E237" s="105" t="s">
        <v>145</v>
      </c>
      <c r="F237" s="105" t="s">
        <v>145</v>
      </c>
      <c r="G237" s="105" t="s">
        <v>145</v>
      </c>
      <c r="H237" s="105" t="s">
        <v>145</v>
      </c>
      <c r="I237" s="105" t="s">
        <v>145</v>
      </c>
      <c r="J237" s="105" t="s">
        <v>145</v>
      </c>
    </row>
    <row r="238" spans="1:10" ht="18">
      <c r="A238" s="37"/>
      <c r="B238" s="38"/>
      <c r="C238" s="38" t="s">
        <v>144</v>
      </c>
      <c r="D238" s="134">
        <v>1</v>
      </c>
      <c r="E238" s="105">
        <v>0.342</v>
      </c>
      <c r="F238" s="24">
        <f>G238*100/D238</f>
        <v>38</v>
      </c>
      <c r="G238" s="26">
        <f>E238/0.9</f>
        <v>0.38</v>
      </c>
      <c r="H238" s="105">
        <v>0.171</v>
      </c>
      <c r="I238" s="24">
        <f>J238*100/D238</f>
        <v>19</v>
      </c>
      <c r="J238" s="26">
        <f>H238/0.9</f>
        <v>0.19</v>
      </c>
    </row>
    <row r="239" spans="1:10" ht="3.75" customHeight="1">
      <c r="A239" s="30"/>
      <c r="B239" s="31"/>
      <c r="C239" s="31"/>
      <c r="D239" s="130"/>
      <c r="E239" s="106"/>
      <c r="F239" s="106"/>
      <c r="G239" s="106"/>
      <c r="H239" s="106"/>
      <c r="I239" s="106"/>
      <c r="J239" s="106"/>
    </row>
    <row r="240" spans="1:10" ht="18">
      <c r="A240" s="37" t="s">
        <v>14</v>
      </c>
      <c r="B240" s="38" t="s">
        <v>101</v>
      </c>
      <c r="C240" s="38" t="s">
        <v>143</v>
      </c>
      <c r="D240" s="134">
        <v>2.5</v>
      </c>
      <c r="E240" s="105">
        <v>0.599</v>
      </c>
      <c r="F240" s="24">
        <f>G240*100/D240</f>
        <v>26.622222222222224</v>
      </c>
      <c r="G240" s="26">
        <f>E240/0.9</f>
        <v>0.6655555555555556</v>
      </c>
      <c r="H240" s="105">
        <v>0.513</v>
      </c>
      <c r="I240" s="24">
        <f>J240*100/D240</f>
        <v>22.799999999999997</v>
      </c>
      <c r="J240" s="26">
        <f>H240/0.9</f>
        <v>0.57</v>
      </c>
    </row>
    <row r="241" spans="1:10" ht="18">
      <c r="A241" s="37"/>
      <c r="B241" s="38"/>
      <c r="C241" s="38" t="s">
        <v>144</v>
      </c>
      <c r="D241" s="134">
        <v>1.8</v>
      </c>
      <c r="E241" s="105" t="s">
        <v>145</v>
      </c>
      <c r="F241" s="19" t="s">
        <v>145</v>
      </c>
      <c r="G241" s="19" t="s">
        <v>145</v>
      </c>
      <c r="H241" s="105" t="s">
        <v>145</v>
      </c>
      <c r="I241" s="19" t="s">
        <v>145</v>
      </c>
      <c r="J241" s="19" t="s">
        <v>145</v>
      </c>
    </row>
    <row r="242" spans="1:10" ht="3.75" customHeight="1">
      <c r="A242" s="30"/>
      <c r="B242" s="31"/>
      <c r="C242" s="31"/>
      <c r="D242" s="130"/>
      <c r="E242" s="106"/>
      <c r="F242" s="106"/>
      <c r="G242" s="106"/>
      <c r="H242" s="106"/>
      <c r="I242" s="106"/>
      <c r="J242" s="106"/>
    </row>
    <row r="243" spans="1:10" ht="18">
      <c r="A243" s="37" t="s">
        <v>16</v>
      </c>
      <c r="B243" s="44" t="s">
        <v>102</v>
      </c>
      <c r="C243" s="38" t="s">
        <v>143</v>
      </c>
      <c r="D243" s="128">
        <v>4</v>
      </c>
      <c r="E243" s="119">
        <v>0.889</v>
      </c>
      <c r="F243" s="24">
        <f>G243*100/D243</f>
        <v>24.694444444444443</v>
      </c>
      <c r="G243" s="26">
        <f>E243/0.9</f>
        <v>0.9877777777777778</v>
      </c>
      <c r="H243" s="119">
        <v>0.794</v>
      </c>
      <c r="I243" s="24">
        <f>J243*100/D243</f>
        <v>22.055555555555557</v>
      </c>
      <c r="J243" s="26">
        <f>H243/0.9</f>
        <v>0.8822222222222222</v>
      </c>
    </row>
    <row r="244" spans="1:10" ht="18">
      <c r="A244" s="37"/>
      <c r="B244" s="44"/>
      <c r="C244" s="44" t="s">
        <v>144</v>
      </c>
      <c r="D244" s="129">
        <v>4</v>
      </c>
      <c r="E244" s="119">
        <v>0.445</v>
      </c>
      <c r="F244" s="24">
        <f>G244*100/D244</f>
        <v>12.36111111111111</v>
      </c>
      <c r="G244" s="26">
        <f>E244/0.9</f>
        <v>0.49444444444444446</v>
      </c>
      <c r="H244" s="119">
        <v>0.388</v>
      </c>
      <c r="I244" s="24">
        <f>J244*100/D244</f>
        <v>10.777777777777779</v>
      </c>
      <c r="J244" s="26">
        <f>H244/0.9</f>
        <v>0.4311111111111111</v>
      </c>
    </row>
    <row r="245" spans="1:10" ht="3.75" customHeight="1">
      <c r="A245" s="30"/>
      <c r="B245" s="31"/>
      <c r="C245" s="31"/>
      <c r="D245" s="130"/>
      <c r="E245" s="106"/>
      <c r="F245" s="106"/>
      <c r="G245" s="106"/>
      <c r="H245" s="106"/>
      <c r="I245" s="106"/>
      <c r="J245" s="106"/>
    </row>
    <row r="246" spans="1:10" ht="18">
      <c r="A246" s="37" t="s">
        <v>18</v>
      </c>
      <c r="B246" s="38" t="s">
        <v>103</v>
      </c>
      <c r="C246" s="44" t="s">
        <v>143</v>
      </c>
      <c r="D246" s="134">
        <v>1.8</v>
      </c>
      <c r="E246" s="119">
        <v>0.577</v>
      </c>
      <c r="F246" s="24">
        <f>G246*100/D246</f>
        <v>35.617283950617285</v>
      </c>
      <c r="G246" s="26">
        <f>E246/0.9</f>
        <v>0.6411111111111111</v>
      </c>
      <c r="H246" s="119">
        <v>0.457</v>
      </c>
      <c r="I246" s="24">
        <f>J246*100/D246</f>
        <v>28.209876543209877</v>
      </c>
      <c r="J246" s="26">
        <f>H246/0.9</f>
        <v>0.5077777777777778</v>
      </c>
    </row>
    <row r="247" spans="1:10" ht="18">
      <c r="A247" s="37"/>
      <c r="B247" s="38"/>
      <c r="C247" s="38" t="s">
        <v>144</v>
      </c>
      <c r="D247" s="134">
        <v>2.5</v>
      </c>
      <c r="E247" s="105" t="s">
        <v>145</v>
      </c>
      <c r="F247" s="19" t="s">
        <v>145</v>
      </c>
      <c r="G247" s="19" t="s">
        <v>145</v>
      </c>
      <c r="H247" s="105" t="s">
        <v>145</v>
      </c>
      <c r="I247" s="19" t="s">
        <v>145</v>
      </c>
      <c r="J247" s="19" t="s">
        <v>145</v>
      </c>
    </row>
    <row r="248" spans="1:10" ht="3.75" customHeight="1">
      <c r="A248" s="30"/>
      <c r="B248" s="31"/>
      <c r="C248" s="31"/>
      <c r="D248" s="130"/>
      <c r="E248" s="106"/>
      <c r="F248" s="106"/>
      <c r="G248" s="106"/>
      <c r="H248" s="106"/>
      <c r="I248" s="106"/>
      <c r="J248" s="106"/>
    </row>
    <row r="249" spans="1:10" ht="18">
      <c r="A249" s="37" t="s">
        <v>20</v>
      </c>
      <c r="B249" s="38" t="s">
        <v>104</v>
      </c>
      <c r="C249" s="38" t="s">
        <v>143</v>
      </c>
      <c r="D249" s="128">
        <v>1.8</v>
      </c>
      <c r="E249" s="119">
        <v>0.785</v>
      </c>
      <c r="F249" s="24">
        <f>G249*100/D249</f>
        <v>48.45679012345679</v>
      </c>
      <c r="G249" s="26">
        <f>E249/0.9</f>
        <v>0.8722222222222222</v>
      </c>
      <c r="H249" s="119">
        <v>0.399</v>
      </c>
      <c r="I249" s="24">
        <f>J249*100/D249</f>
        <v>24.62962962962963</v>
      </c>
      <c r="J249" s="26">
        <f>H249/0.9</f>
        <v>0.44333333333333336</v>
      </c>
    </row>
    <row r="250" spans="1:10" ht="18">
      <c r="A250" s="37"/>
      <c r="B250" s="38"/>
      <c r="C250" s="38" t="s">
        <v>144</v>
      </c>
      <c r="D250" s="128">
        <v>2.5</v>
      </c>
      <c r="E250" s="105" t="s">
        <v>145</v>
      </c>
      <c r="F250" s="19" t="s">
        <v>145</v>
      </c>
      <c r="G250" s="19" t="s">
        <v>145</v>
      </c>
      <c r="H250" s="105" t="s">
        <v>145</v>
      </c>
      <c r="I250" s="19" t="s">
        <v>145</v>
      </c>
      <c r="J250" s="19" t="s">
        <v>145</v>
      </c>
    </row>
    <row r="251" spans="1:10" ht="3.75" customHeight="1">
      <c r="A251" s="30"/>
      <c r="B251" s="31"/>
      <c r="C251" s="31"/>
      <c r="D251" s="130"/>
      <c r="E251" s="106"/>
      <c r="F251" s="106"/>
      <c r="G251" s="106"/>
      <c r="H251" s="106"/>
      <c r="I251" s="106"/>
      <c r="J251" s="106"/>
    </row>
    <row r="252" spans="1:10" ht="18">
      <c r="A252" s="37" t="s">
        <v>22</v>
      </c>
      <c r="B252" s="38" t="s">
        <v>105</v>
      </c>
      <c r="C252" s="38" t="s">
        <v>143</v>
      </c>
      <c r="D252" s="128">
        <v>1</v>
      </c>
      <c r="E252" s="119">
        <v>0.169</v>
      </c>
      <c r="F252" s="24">
        <f>G252*100/D252</f>
        <v>18.77777777777778</v>
      </c>
      <c r="G252" s="26">
        <f>E252/0.9</f>
        <v>0.1877777777777778</v>
      </c>
      <c r="H252" s="119">
        <v>0.134</v>
      </c>
      <c r="I252" s="24">
        <f>J252*100/D252</f>
        <v>14.888888888888891</v>
      </c>
      <c r="J252" s="26">
        <f>H252/0.9</f>
        <v>0.1488888888888889</v>
      </c>
    </row>
    <row r="253" spans="1:10" ht="18">
      <c r="A253" s="37"/>
      <c r="B253" s="38"/>
      <c r="C253" s="38" t="s">
        <v>144</v>
      </c>
      <c r="D253" s="128">
        <v>1</v>
      </c>
      <c r="E253" s="105" t="s">
        <v>145</v>
      </c>
      <c r="F253" s="19" t="s">
        <v>145</v>
      </c>
      <c r="G253" s="19" t="s">
        <v>145</v>
      </c>
      <c r="H253" s="105" t="s">
        <v>145</v>
      </c>
      <c r="I253" s="19" t="s">
        <v>145</v>
      </c>
      <c r="J253" s="19" t="s">
        <v>145</v>
      </c>
    </row>
    <row r="254" spans="1:10" ht="3.75" customHeight="1">
      <c r="A254" s="30"/>
      <c r="B254" s="31"/>
      <c r="C254" s="31"/>
      <c r="D254" s="130"/>
      <c r="E254" s="106"/>
      <c r="F254" s="106"/>
      <c r="G254" s="106"/>
      <c r="H254" s="106"/>
      <c r="I254" s="106"/>
      <c r="J254" s="106"/>
    </row>
    <row r="255" spans="1:10" ht="18">
      <c r="A255" s="37" t="s">
        <v>24</v>
      </c>
      <c r="B255" s="38" t="s">
        <v>106</v>
      </c>
      <c r="C255" s="38" t="s">
        <v>143</v>
      </c>
      <c r="D255" s="128">
        <v>2.5</v>
      </c>
      <c r="E255" s="105" t="s">
        <v>145</v>
      </c>
      <c r="F255" s="19" t="s">
        <v>145</v>
      </c>
      <c r="G255" s="19" t="s">
        <v>145</v>
      </c>
      <c r="H255" s="105" t="s">
        <v>145</v>
      </c>
      <c r="I255" s="19" t="s">
        <v>145</v>
      </c>
      <c r="J255" s="19" t="s">
        <v>145</v>
      </c>
    </row>
    <row r="256" spans="1:10" ht="18">
      <c r="A256" s="37"/>
      <c r="B256" s="38"/>
      <c r="C256" s="38" t="s">
        <v>144</v>
      </c>
      <c r="D256" s="128">
        <v>2.5</v>
      </c>
      <c r="E256" s="119">
        <v>0.479</v>
      </c>
      <c r="F256" s="24">
        <f>G256*100/D256</f>
        <v>21.288888888888884</v>
      </c>
      <c r="G256" s="26">
        <f>E256/0.9</f>
        <v>0.5322222222222222</v>
      </c>
      <c r="H256" s="119">
        <v>0.175</v>
      </c>
      <c r="I256" s="24">
        <f>J256*100/D256</f>
        <v>7.777777777777777</v>
      </c>
      <c r="J256" s="26">
        <f>H256/0.9</f>
        <v>0.19444444444444442</v>
      </c>
    </row>
    <row r="257" spans="1:10" ht="3.75" customHeight="1">
      <c r="A257" s="30"/>
      <c r="B257" s="31"/>
      <c r="C257" s="31"/>
      <c r="D257" s="130"/>
      <c r="E257" s="106"/>
      <c r="F257" s="106"/>
      <c r="G257" s="106"/>
      <c r="H257" s="106"/>
      <c r="I257" s="106"/>
      <c r="J257" s="106"/>
    </row>
    <row r="258" spans="1:10" ht="18">
      <c r="A258" s="37" t="s">
        <v>26</v>
      </c>
      <c r="B258" s="38" t="s">
        <v>107</v>
      </c>
      <c r="C258" s="38" t="s">
        <v>143</v>
      </c>
      <c r="D258" s="128">
        <v>2.5</v>
      </c>
      <c r="E258" s="105" t="s">
        <v>145</v>
      </c>
      <c r="F258" s="105" t="s">
        <v>145</v>
      </c>
      <c r="G258" s="105" t="s">
        <v>145</v>
      </c>
      <c r="H258" s="105" t="s">
        <v>145</v>
      </c>
      <c r="I258" s="105" t="s">
        <v>145</v>
      </c>
      <c r="J258" s="105" t="s">
        <v>145</v>
      </c>
    </row>
    <row r="259" spans="1:10" ht="18">
      <c r="A259" s="37"/>
      <c r="B259" s="38"/>
      <c r="C259" s="38" t="s">
        <v>144</v>
      </c>
      <c r="D259" s="128">
        <v>1.6</v>
      </c>
      <c r="E259" s="105">
        <v>0.49</v>
      </c>
      <c r="F259" s="24">
        <f>G259*100/D259</f>
        <v>34.02777777777777</v>
      </c>
      <c r="G259" s="26">
        <f>E259/0.9</f>
        <v>0.5444444444444444</v>
      </c>
      <c r="H259" s="105">
        <v>0.294</v>
      </c>
      <c r="I259" s="24">
        <f>H259*100/2.5</f>
        <v>11.76</v>
      </c>
      <c r="J259" s="26">
        <f>H259/0.9</f>
        <v>0.32666666666666666</v>
      </c>
    </row>
    <row r="260" spans="1:10" ht="3.75" customHeight="1">
      <c r="A260" s="30"/>
      <c r="B260" s="31"/>
      <c r="C260" s="31"/>
      <c r="D260" s="130"/>
      <c r="E260" s="106"/>
      <c r="F260" s="106"/>
      <c r="G260" s="106"/>
      <c r="H260" s="106"/>
      <c r="I260" s="106"/>
      <c r="J260" s="106"/>
    </row>
    <row r="261" spans="1:10" ht="18">
      <c r="A261" s="37" t="s">
        <v>28</v>
      </c>
      <c r="B261" s="38" t="s">
        <v>151</v>
      </c>
      <c r="C261" s="38" t="s">
        <v>143</v>
      </c>
      <c r="D261" s="134">
        <v>4</v>
      </c>
      <c r="E261" s="119">
        <v>1.214</v>
      </c>
      <c r="F261" s="24">
        <f>G261*100/D261</f>
        <v>33.72222222222222</v>
      </c>
      <c r="G261" s="120">
        <f>E261/0.9</f>
        <v>1.3488888888888888</v>
      </c>
      <c r="H261" s="119">
        <v>0.653</v>
      </c>
      <c r="I261" s="24">
        <f>J261*100/D261</f>
        <v>18.13888888888889</v>
      </c>
      <c r="J261" s="120">
        <f>H261/0.9</f>
        <v>0.7255555555555556</v>
      </c>
    </row>
    <row r="262" spans="1:10" ht="18">
      <c r="A262" s="37"/>
      <c r="B262" s="38"/>
      <c r="C262" s="38" t="s">
        <v>144</v>
      </c>
      <c r="D262" s="134">
        <v>4</v>
      </c>
      <c r="E262" s="119">
        <v>2.616</v>
      </c>
      <c r="F262" s="24">
        <f>G262*100/D262</f>
        <v>72.66666666666667</v>
      </c>
      <c r="G262" s="26">
        <f>E262/0.9</f>
        <v>2.9066666666666667</v>
      </c>
      <c r="H262" s="119">
        <v>1.471</v>
      </c>
      <c r="I262" s="24">
        <f>J262*100/D262</f>
        <v>40.861111111111114</v>
      </c>
      <c r="J262" s="26">
        <f>H262/0.9</f>
        <v>1.6344444444444446</v>
      </c>
    </row>
    <row r="263" spans="1:10" ht="3.75" customHeight="1">
      <c r="A263" s="30"/>
      <c r="B263" s="31"/>
      <c r="C263" s="31"/>
      <c r="D263" s="130"/>
      <c r="E263" s="106"/>
      <c r="F263" s="106"/>
      <c r="G263" s="106"/>
      <c r="H263" s="106"/>
      <c r="I263" s="106"/>
      <c r="J263" s="106"/>
    </row>
    <row r="264" spans="1:10" ht="18">
      <c r="A264" s="37" t="s">
        <v>30</v>
      </c>
      <c r="B264" s="38" t="s">
        <v>108</v>
      </c>
      <c r="C264" s="38" t="s">
        <v>143</v>
      </c>
      <c r="D264" s="128">
        <v>2.5</v>
      </c>
      <c r="E264" s="105" t="s">
        <v>145</v>
      </c>
      <c r="F264" s="105" t="s">
        <v>145</v>
      </c>
      <c r="G264" s="105" t="s">
        <v>145</v>
      </c>
      <c r="H264" s="105" t="s">
        <v>145</v>
      </c>
      <c r="I264" s="105" t="s">
        <v>145</v>
      </c>
      <c r="J264" s="105" t="s">
        <v>145</v>
      </c>
    </row>
    <row r="265" spans="1:10" ht="18">
      <c r="A265" s="37"/>
      <c r="B265" s="38"/>
      <c r="C265" s="38" t="s">
        <v>144</v>
      </c>
      <c r="D265" s="128">
        <v>2.5</v>
      </c>
      <c r="E265" s="105">
        <v>0.349</v>
      </c>
      <c r="F265" s="24">
        <f>G265*100/D265</f>
        <v>15.51111111111111</v>
      </c>
      <c r="G265" s="26">
        <f>E265/0.9</f>
        <v>0.3877777777777777</v>
      </c>
      <c r="H265" s="105">
        <v>0.206</v>
      </c>
      <c r="I265" s="24">
        <f>J265*100/D265</f>
        <v>9.155555555555555</v>
      </c>
      <c r="J265" s="26">
        <f>H265/0.9</f>
        <v>0.22888888888888886</v>
      </c>
    </row>
    <row r="266" spans="1:10" ht="3.75" customHeight="1">
      <c r="A266" s="30"/>
      <c r="B266" s="31"/>
      <c r="C266" s="31"/>
      <c r="D266" s="130"/>
      <c r="E266" s="106"/>
      <c r="F266" s="106"/>
      <c r="G266" s="106"/>
      <c r="H266" s="106"/>
      <c r="I266" s="106"/>
      <c r="J266" s="106"/>
    </row>
    <row r="267" spans="1:10" ht="18">
      <c r="A267" s="37" t="s">
        <v>32</v>
      </c>
      <c r="B267" s="38" t="s">
        <v>109</v>
      </c>
      <c r="C267" s="38" t="s">
        <v>143</v>
      </c>
      <c r="D267" s="128">
        <v>4</v>
      </c>
      <c r="E267" s="119">
        <v>3.515</v>
      </c>
      <c r="F267" s="24">
        <f>G267*100/D267</f>
        <v>97.63888888888889</v>
      </c>
      <c r="G267" s="26">
        <f>E267/0.9</f>
        <v>3.9055555555555554</v>
      </c>
      <c r="H267" s="119">
        <v>2.035</v>
      </c>
      <c r="I267" s="24">
        <f>J267*100/D267</f>
        <v>56.52777777777778</v>
      </c>
      <c r="J267" s="26">
        <f>H267/0.9</f>
        <v>2.261111111111111</v>
      </c>
    </row>
    <row r="268" spans="1:10" ht="18">
      <c r="A268" s="37"/>
      <c r="B268" s="38"/>
      <c r="C268" s="38" t="s">
        <v>144</v>
      </c>
      <c r="D268" s="128">
        <v>4</v>
      </c>
      <c r="E268" s="119">
        <v>4.29</v>
      </c>
      <c r="F268" s="24">
        <f>G268*100/D268</f>
        <v>119.16666666666667</v>
      </c>
      <c r="G268" s="26">
        <f>E268/0.9</f>
        <v>4.766666666666667</v>
      </c>
      <c r="H268" s="119">
        <v>2.828</v>
      </c>
      <c r="I268" s="24">
        <f>J268*100/D268</f>
        <v>78.55555555555554</v>
      </c>
      <c r="J268" s="26">
        <f>H268/0.9</f>
        <v>3.142222222222222</v>
      </c>
    </row>
    <row r="269" spans="1:10" ht="3.75" customHeight="1">
      <c r="A269" s="30"/>
      <c r="B269" s="31"/>
      <c r="C269" s="31"/>
      <c r="D269" s="130"/>
      <c r="E269" s="106"/>
      <c r="F269" s="106"/>
      <c r="G269" s="106"/>
      <c r="H269" s="106"/>
      <c r="I269" s="106"/>
      <c r="J269" s="106"/>
    </row>
    <row r="270" spans="1:10" ht="18">
      <c r="A270" s="37" t="s">
        <v>34</v>
      </c>
      <c r="B270" s="38" t="s">
        <v>110</v>
      </c>
      <c r="C270" s="38" t="s">
        <v>143</v>
      </c>
      <c r="D270" s="128">
        <v>1.6</v>
      </c>
      <c r="E270" s="105">
        <v>0.143</v>
      </c>
      <c r="F270" s="24">
        <f>G270*100/D270</f>
        <v>9.930555555555555</v>
      </c>
      <c r="G270" s="26">
        <f>E270/0.9</f>
        <v>0.15888888888888889</v>
      </c>
      <c r="H270" s="105">
        <v>0.047</v>
      </c>
      <c r="I270" s="24">
        <f>J270*100/D270</f>
        <v>3.2638888888888884</v>
      </c>
      <c r="J270" s="26">
        <f>H270/0.9</f>
        <v>0.05222222222222222</v>
      </c>
    </row>
    <row r="271" spans="1:10" ht="18">
      <c r="A271" s="37"/>
      <c r="B271" s="38"/>
      <c r="C271" s="38" t="s">
        <v>144</v>
      </c>
      <c r="D271" s="128">
        <v>1.6</v>
      </c>
      <c r="E271" s="105" t="s">
        <v>145</v>
      </c>
      <c r="F271" s="19" t="s">
        <v>145</v>
      </c>
      <c r="G271" s="19" t="s">
        <v>145</v>
      </c>
      <c r="H271" s="105" t="s">
        <v>145</v>
      </c>
      <c r="I271" s="19" t="s">
        <v>145</v>
      </c>
      <c r="J271" s="19" t="s">
        <v>145</v>
      </c>
    </row>
    <row r="272" spans="1:10" ht="3.75" customHeight="1">
      <c r="A272" s="30"/>
      <c r="B272" s="31"/>
      <c r="C272" s="31"/>
      <c r="D272" s="130"/>
      <c r="E272" s="106"/>
      <c r="F272" s="106"/>
      <c r="G272" s="106"/>
      <c r="H272" s="106"/>
      <c r="I272" s="106"/>
      <c r="J272" s="106"/>
    </row>
    <row r="273" spans="1:10" ht="18">
      <c r="A273" s="37" t="s">
        <v>53</v>
      </c>
      <c r="B273" s="44" t="s">
        <v>111</v>
      </c>
      <c r="C273" s="38" t="s">
        <v>143</v>
      </c>
      <c r="D273" s="134">
        <v>1.6</v>
      </c>
      <c r="E273" s="119">
        <v>0.544</v>
      </c>
      <c r="F273" s="24">
        <f>G273*100/D273</f>
        <v>37.77777777777777</v>
      </c>
      <c r="G273" s="26">
        <f>E273/0.9</f>
        <v>0.6044444444444445</v>
      </c>
      <c r="H273" s="119">
        <v>0.423</v>
      </c>
      <c r="I273" s="24">
        <f>J273*100/D273</f>
        <v>29.375</v>
      </c>
      <c r="J273" s="26">
        <f>H273/0.9</f>
        <v>0.47</v>
      </c>
    </row>
    <row r="274" spans="1:10" ht="18">
      <c r="A274" s="37"/>
      <c r="B274" s="44"/>
      <c r="C274" s="44" t="s">
        <v>144</v>
      </c>
      <c r="D274" s="134">
        <v>1.6</v>
      </c>
      <c r="E274" s="119">
        <v>0.401</v>
      </c>
      <c r="F274" s="24">
        <f>G274*100/D274</f>
        <v>27.84722222222222</v>
      </c>
      <c r="G274" s="26">
        <f>E274/0.9</f>
        <v>0.4455555555555556</v>
      </c>
      <c r="H274" s="119">
        <v>0.241</v>
      </c>
      <c r="I274" s="24">
        <f>J274*100/D274</f>
        <v>16.73611111111111</v>
      </c>
      <c r="J274" s="26">
        <f>H274/0.9</f>
        <v>0.2677777777777778</v>
      </c>
    </row>
    <row r="275" spans="1:10" ht="3.75" customHeight="1">
      <c r="A275" s="30"/>
      <c r="B275" s="31"/>
      <c r="C275" s="31"/>
      <c r="D275" s="130"/>
      <c r="E275" s="106"/>
      <c r="F275" s="106"/>
      <c r="G275" s="106"/>
      <c r="H275" s="106"/>
      <c r="I275" s="106"/>
      <c r="J275" s="106"/>
    </row>
    <row r="276" spans="1:10" ht="18">
      <c r="A276" s="37" t="s">
        <v>55</v>
      </c>
      <c r="B276" s="38" t="s">
        <v>112</v>
      </c>
      <c r="C276" s="44" t="s">
        <v>143</v>
      </c>
      <c r="D276" s="129">
        <v>1.6</v>
      </c>
      <c r="E276" s="105" t="s">
        <v>145</v>
      </c>
      <c r="F276" s="19" t="s">
        <v>145</v>
      </c>
      <c r="G276" s="19" t="s">
        <v>145</v>
      </c>
      <c r="H276" s="105" t="s">
        <v>145</v>
      </c>
      <c r="I276" s="19" t="s">
        <v>145</v>
      </c>
      <c r="J276" s="19" t="s">
        <v>145</v>
      </c>
    </row>
    <row r="277" spans="1:10" ht="18">
      <c r="A277" s="37"/>
      <c r="B277" s="38"/>
      <c r="C277" s="38" t="s">
        <v>144</v>
      </c>
      <c r="D277" s="128">
        <v>2.5</v>
      </c>
      <c r="E277" s="105">
        <v>0.314</v>
      </c>
      <c r="F277" s="24">
        <f>G277*100/D277</f>
        <v>13.955555555555554</v>
      </c>
      <c r="G277" s="26">
        <f>E277/0.9</f>
        <v>0.34888888888888886</v>
      </c>
      <c r="H277" s="105">
        <v>0.221</v>
      </c>
      <c r="I277" s="24">
        <f>J277*100/D277</f>
        <v>9.822222222222223</v>
      </c>
      <c r="J277" s="26">
        <f>H277/0.9</f>
        <v>0.24555555555555555</v>
      </c>
    </row>
    <row r="278" spans="1:10" ht="3.75" customHeight="1">
      <c r="A278" s="30"/>
      <c r="B278" s="31"/>
      <c r="C278" s="31"/>
      <c r="D278" s="130"/>
      <c r="E278" s="106"/>
      <c r="F278" s="106"/>
      <c r="G278" s="106"/>
      <c r="H278" s="106"/>
      <c r="I278" s="106"/>
      <c r="J278" s="106"/>
    </row>
    <row r="279" spans="1:10" ht="18">
      <c r="A279" s="37" t="s">
        <v>57</v>
      </c>
      <c r="B279" s="38" t="s">
        <v>113</v>
      </c>
      <c r="C279" s="38" t="s">
        <v>143</v>
      </c>
      <c r="D279" s="128">
        <v>4</v>
      </c>
      <c r="E279" s="105">
        <v>1.731</v>
      </c>
      <c r="F279" s="24">
        <f>G279*100/D279</f>
        <v>48.083333333333336</v>
      </c>
      <c r="G279" s="26">
        <f>E279/0.9</f>
        <v>1.9233333333333333</v>
      </c>
      <c r="H279" s="105">
        <v>0.521</v>
      </c>
      <c r="I279" s="24">
        <f>J279*100/D279</f>
        <v>14.472222222222223</v>
      </c>
      <c r="J279" s="26">
        <f>H279/0.9</f>
        <v>0.5788888888888889</v>
      </c>
    </row>
    <row r="280" spans="1:10" ht="18">
      <c r="A280" s="37"/>
      <c r="B280" s="38"/>
      <c r="C280" s="38" t="s">
        <v>144</v>
      </c>
      <c r="D280" s="128">
        <v>4</v>
      </c>
      <c r="E280" s="105" t="s">
        <v>145</v>
      </c>
      <c r="F280" s="19" t="s">
        <v>145</v>
      </c>
      <c r="G280" s="19" t="s">
        <v>145</v>
      </c>
      <c r="H280" s="105" t="s">
        <v>145</v>
      </c>
      <c r="I280" s="19" t="s">
        <v>145</v>
      </c>
      <c r="J280" s="19" t="s">
        <v>145</v>
      </c>
    </row>
    <row r="281" spans="1:10" ht="3.75" customHeight="1">
      <c r="A281" s="30"/>
      <c r="B281" s="31"/>
      <c r="C281" s="31"/>
      <c r="D281" s="130"/>
      <c r="E281" s="106"/>
      <c r="F281" s="106"/>
      <c r="G281" s="106"/>
      <c r="H281" s="106"/>
      <c r="I281" s="106"/>
      <c r="J281" s="106"/>
    </row>
    <row r="282" spans="1:10" ht="18">
      <c r="A282" s="37" t="s">
        <v>59</v>
      </c>
      <c r="B282" s="44" t="s">
        <v>114</v>
      </c>
      <c r="C282" s="38" t="s">
        <v>143</v>
      </c>
      <c r="D282" s="128">
        <v>4</v>
      </c>
      <c r="E282" s="119">
        <v>2.245</v>
      </c>
      <c r="F282" s="24">
        <f>G282*100/D282</f>
        <v>62.361111111111114</v>
      </c>
      <c r="G282" s="120">
        <f>E282/0.9</f>
        <v>2.4944444444444445</v>
      </c>
      <c r="H282" s="119">
        <v>1.619</v>
      </c>
      <c r="I282" s="24">
        <f>J282*100/D282</f>
        <v>44.97222222222222</v>
      </c>
      <c r="J282" s="120">
        <f>H282/0.9</f>
        <v>1.7988888888888888</v>
      </c>
    </row>
    <row r="283" spans="1:10" ht="18">
      <c r="A283" s="37"/>
      <c r="B283" s="44"/>
      <c r="C283" s="38" t="s">
        <v>144</v>
      </c>
      <c r="D283" s="128">
        <v>4</v>
      </c>
      <c r="E283" s="105" t="s">
        <v>145</v>
      </c>
      <c r="F283" s="19" t="s">
        <v>145</v>
      </c>
      <c r="G283" s="19" t="s">
        <v>145</v>
      </c>
      <c r="H283" s="105" t="s">
        <v>145</v>
      </c>
      <c r="I283" s="19" t="s">
        <v>145</v>
      </c>
      <c r="J283" s="19" t="s">
        <v>145</v>
      </c>
    </row>
    <row r="284" spans="1:10" ht="18">
      <c r="A284" s="37"/>
      <c r="B284" s="44"/>
      <c r="C284" s="44" t="s">
        <v>147</v>
      </c>
      <c r="D284" s="129">
        <v>4</v>
      </c>
      <c r="E284" s="105" t="s">
        <v>145</v>
      </c>
      <c r="F284" s="19" t="s">
        <v>145</v>
      </c>
      <c r="G284" s="19" t="s">
        <v>145</v>
      </c>
      <c r="H284" s="105" t="s">
        <v>145</v>
      </c>
      <c r="I284" s="19" t="s">
        <v>145</v>
      </c>
      <c r="J284" s="19" t="s">
        <v>145</v>
      </c>
    </row>
    <row r="285" spans="1:10" ht="3.75" customHeight="1">
      <c r="A285" s="30"/>
      <c r="B285" s="31"/>
      <c r="C285" s="31"/>
      <c r="D285" s="130"/>
      <c r="E285" s="106"/>
      <c r="F285" s="106"/>
      <c r="G285" s="106"/>
      <c r="H285" s="106"/>
      <c r="I285" s="106"/>
      <c r="J285" s="106"/>
    </row>
    <row r="286" spans="1:10" ht="18">
      <c r="A286" s="37" t="s">
        <v>61</v>
      </c>
      <c r="B286" s="44" t="s">
        <v>115</v>
      </c>
      <c r="C286" s="44" t="s">
        <v>143</v>
      </c>
      <c r="D286" s="129">
        <v>1.6</v>
      </c>
      <c r="E286" s="105">
        <v>0.623</v>
      </c>
      <c r="F286" s="24">
        <f>G286*100/D286</f>
        <v>43.26388888888888</v>
      </c>
      <c r="G286" s="26">
        <f>E286/0.9</f>
        <v>0.6922222222222222</v>
      </c>
      <c r="H286" s="105">
        <v>0.186</v>
      </c>
      <c r="I286" s="24">
        <f>J286*100/D286</f>
        <v>12.916666666666666</v>
      </c>
      <c r="J286" s="26">
        <f>H286/0.9</f>
        <v>0.20666666666666667</v>
      </c>
    </row>
    <row r="287" spans="1:10" ht="18">
      <c r="A287" s="37"/>
      <c r="B287" s="44"/>
      <c r="C287" s="44" t="s">
        <v>144</v>
      </c>
      <c r="D287" s="129">
        <v>2.5</v>
      </c>
      <c r="E287" s="105" t="s">
        <v>145</v>
      </c>
      <c r="F287" s="19" t="s">
        <v>145</v>
      </c>
      <c r="G287" s="19" t="s">
        <v>145</v>
      </c>
      <c r="H287" s="105" t="s">
        <v>145</v>
      </c>
      <c r="I287" s="19" t="s">
        <v>145</v>
      </c>
      <c r="J287" s="19" t="s">
        <v>145</v>
      </c>
    </row>
    <row r="288" spans="1:10" ht="3.75" customHeight="1">
      <c r="A288" s="30"/>
      <c r="B288" s="31"/>
      <c r="C288" s="31"/>
      <c r="D288" s="130"/>
      <c r="E288" s="106"/>
      <c r="F288" s="106"/>
      <c r="G288" s="106"/>
      <c r="H288" s="106"/>
      <c r="I288" s="106"/>
      <c r="J288" s="106"/>
    </row>
    <row r="289" spans="1:10" ht="18">
      <c r="A289" s="37" t="s">
        <v>129</v>
      </c>
      <c r="B289" s="44" t="s">
        <v>160</v>
      </c>
      <c r="C289" s="44" t="s">
        <v>143</v>
      </c>
      <c r="D289" s="129">
        <v>25</v>
      </c>
      <c r="E289" s="119" t="s">
        <v>145</v>
      </c>
      <c r="F289" s="119" t="s">
        <v>145</v>
      </c>
      <c r="G289" s="119" t="s">
        <v>145</v>
      </c>
      <c r="H289" s="119" t="s">
        <v>145</v>
      </c>
      <c r="I289" s="119" t="s">
        <v>145</v>
      </c>
      <c r="J289" s="119" t="s">
        <v>145</v>
      </c>
    </row>
    <row r="290" spans="1:10" ht="18">
      <c r="A290" s="37"/>
      <c r="B290" s="44"/>
      <c r="C290" s="44" t="s">
        <v>144</v>
      </c>
      <c r="D290" s="129">
        <v>25</v>
      </c>
      <c r="E290" s="119">
        <v>1.295</v>
      </c>
      <c r="F290" s="24">
        <f>G290*100/D290</f>
        <v>5.7555555555555555</v>
      </c>
      <c r="G290" s="26">
        <f>E290/0.9</f>
        <v>1.4388888888888889</v>
      </c>
      <c r="H290" s="119">
        <v>0.328</v>
      </c>
      <c r="I290" s="24">
        <f>J290*100/D290</f>
        <v>1.4577777777777776</v>
      </c>
      <c r="J290" s="26">
        <f>H290/0.9</f>
        <v>0.36444444444444446</v>
      </c>
    </row>
    <row r="291" spans="1:10" ht="3.75" customHeight="1">
      <c r="A291" s="30"/>
      <c r="B291" s="31"/>
      <c r="C291" s="31"/>
      <c r="D291" s="130"/>
      <c r="E291" s="106"/>
      <c r="F291" s="106"/>
      <c r="G291" s="106"/>
      <c r="H291" s="106"/>
      <c r="I291" s="106"/>
      <c r="J291" s="106"/>
    </row>
    <row r="292" spans="1:10" ht="18">
      <c r="A292" s="37" t="s">
        <v>129</v>
      </c>
      <c r="B292" s="44" t="s">
        <v>162</v>
      </c>
      <c r="C292" s="44" t="s">
        <v>143</v>
      </c>
      <c r="D292" s="129">
        <v>40</v>
      </c>
      <c r="E292" s="119" t="s">
        <v>145</v>
      </c>
      <c r="F292" s="119" t="s">
        <v>145</v>
      </c>
      <c r="G292" s="119" t="s">
        <v>145</v>
      </c>
      <c r="H292" s="119" t="s">
        <v>145</v>
      </c>
      <c r="I292" s="119" t="s">
        <v>145</v>
      </c>
      <c r="J292" s="119" t="s">
        <v>145</v>
      </c>
    </row>
    <row r="293" spans="1:10" ht="18">
      <c r="A293" s="37"/>
      <c r="B293" s="44"/>
      <c r="C293" s="44" t="s">
        <v>144</v>
      </c>
      <c r="D293" s="129">
        <v>40</v>
      </c>
      <c r="E293" s="119">
        <v>0.674</v>
      </c>
      <c r="F293" s="24">
        <f>G293*100/D293</f>
        <v>1.8722222222222225</v>
      </c>
      <c r="G293" s="26">
        <f>E293/0.9</f>
        <v>0.7488888888888889</v>
      </c>
      <c r="H293" s="119">
        <v>0.353</v>
      </c>
      <c r="I293" s="24">
        <f>J293*100/D293</f>
        <v>0.9805555555555555</v>
      </c>
      <c r="J293" s="26">
        <f>H293/0.9</f>
        <v>0.3922222222222222</v>
      </c>
    </row>
    <row r="294" spans="1:10" ht="3.75" customHeight="1">
      <c r="A294" s="30"/>
      <c r="B294" s="31"/>
      <c r="C294" s="31"/>
      <c r="D294" s="130"/>
      <c r="E294" s="106"/>
      <c r="F294" s="106"/>
      <c r="G294" s="106"/>
      <c r="H294" s="106"/>
      <c r="I294" s="106"/>
      <c r="J294" s="106"/>
    </row>
    <row r="295" spans="1:10" ht="18">
      <c r="A295" s="37" t="s">
        <v>130</v>
      </c>
      <c r="B295" s="44" t="s">
        <v>131</v>
      </c>
      <c r="C295" s="44" t="s">
        <v>143</v>
      </c>
      <c r="D295" s="129">
        <v>63</v>
      </c>
      <c r="E295" s="119">
        <v>9.461</v>
      </c>
      <c r="F295" s="24">
        <f>G295*100/D295</f>
        <v>16.68606701940035</v>
      </c>
      <c r="G295" s="120">
        <f>E295/0.9</f>
        <v>10.512222222222222</v>
      </c>
      <c r="H295" s="119">
        <v>4.857</v>
      </c>
      <c r="I295" s="24">
        <f>J295*100/D295</f>
        <v>8.566137566137565</v>
      </c>
      <c r="J295" s="120">
        <f>H295/0.9</f>
        <v>5.3966666666666665</v>
      </c>
    </row>
    <row r="296" spans="1:10" ht="18">
      <c r="A296" s="37"/>
      <c r="B296" s="44"/>
      <c r="C296" s="44" t="s">
        <v>144</v>
      </c>
      <c r="D296" s="129">
        <v>63</v>
      </c>
      <c r="E296" s="119">
        <v>9.429</v>
      </c>
      <c r="F296" s="24">
        <f>G296*100/D296</f>
        <v>16.62962962962963</v>
      </c>
      <c r="G296" s="26">
        <f>E296/0.9</f>
        <v>10.476666666666667</v>
      </c>
      <c r="H296" s="119">
        <v>4.776</v>
      </c>
      <c r="I296" s="24">
        <f>J296*100/D296</f>
        <v>8.423280423280422</v>
      </c>
      <c r="J296" s="26">
        <f>H296/0.9</f>
        <v>5.306666666666667</v>
      </c>
    </row>
    <row r="297" spans="1:10" ht="3.75" customHeight="1">
      <c r="A297" s="30"/>
      <c r="B297" s="31"/>
      <c r="C297" s="31"/>
      <c r="D297" s="130"/>
      <c r="E297" s="106"/>
      <c r="F297" s="106"/>
      <c r="G297" s="106"/>
      <c r="H297" s="106"/>
      <c r="I297" s="106"/>
      <c r="J297" s="106"/>
    </row>
    <row r="298" spans="1:10" ht="18">
      <c r="A298" s="37" t="s">
        <v>133</v>
      </c>
      <c r="B298" s="63" t="s">
        <v>132</v>
      </c>
      <c r="C298" s="44" t="s">
        <v>143</v>
      </c>
      <c r="D298" s="129">
        <v>40</v>
      </c>
      <c r="E298" s="119">
        <v>1.226</v>
      </c>
      <c r="F298" s="24">
        <f>G298*100/D298</f>
        <v>3.405555555555556</v>
      </c>
      <c r="G298" s="26">
        <f>E298/0.9</f>
        <v>1.3622222222222222</v>
      </c>
      <c r="H298" s="119">
        <v>0.866</v>
      </c>
      <c r="I298" s="24">
        <f>J298*100/D298</f>
        <v>2.4055555555555554</v>
      </c>
      <c r="J298" s="26">
        <f>H298/0.9</f>
        <v>0.9622222222222222</v>
      </c>
    </row>
    <row r="299" spans="1:10" ht="18">
      <c r="A299" s="37"/>
      <c r="B299" s="63"/>
      <c r="C299" s="44" t="s">
        <v>144</v>
      </c>
      <c r="D299" s="129">
        <v>40</v>
      </c>
      <c r="E299" s="119">
        <v>1.652</v>
      </c>
      <c r="F299" s="24">
        <f>G299*100/D299</f>
        <v>4.588888888888889</v>
      </c>
      <c r="G299" s="26">
        <f>E299/0.9</f>
        <v>1.8355555555555554</v>
      </c>
      <c r="H299" s="119">
        <v>0.388</v>
      </c>
      <c r="I299" s="24">
        <f>J299*100/D299</f>
        <v>1.077777777777778</v>
      </c>
      <c r="J299" s="26">
        <f>H299/0.9</f>
        <v>0.4311111111111111</v>
      </c>
    </row>
    <row r="300" spans="1:10" ht="3.75" customHeight="1">
      <c r="A300" s="30"/>
      <c r="B300" s="64"/>
      <c r="C300" s="31"/>
      <c r="D300" s="130"/>
      <c r="E300" s="106"/>
      <c r="F300" s="106"/>
      <c r="G300" s="106"/>
      <c r="H300" s="106"/>
      <c r="I300" s="106"/>
      <c r="J300" s="106"/>
    </row>
    <row r="301" spans="1:10" ht="18">
      <c r="A301" s="37" t="s">
        <v>133</v>
      </c>
      <c r="B301" s="44" t="s">
        <v>134</v>
      </c>
      <c r="C301" s="44" t="s">
        <v>143</v>
      </c>
      <c r="D301" s="129">
        <v>40</v>
      </c>
      <c r="E301" s="119">
        <v>3.112</v>
      </c>
      <c r="F301" s="24">
        <f>G301*100/D301</f>
        <v>8.644444444444444</v>
      </c>
      <c r="G301" s="26">
        <f>E301/0.9</f>
        <v>3.457777777777778</v>
      </c>
      <c r="H301" s="119">
        <v>1.554</v>
      </c>
      <c r="I301" s="24">
        <f>J301*100/D301</f>
        <v>4.316666666666666</v>
      </c>
      <c r="J301" s="26">
        <f>H301/0.9</f>
        <v>1.7266666666666666</v>
      </c>
    </row>
    <row r="302" spans="1:10" ht="18">
      <c r="A302" s="37"/>
      <c r="B302" s="44"/>
      <c r="C302" s="44" t="s">
        <v>144</v>
      </c>
      <c r="D302" s="129">
        <v>40</v>
      </c>
      <c r="E302" s="119">
        <v>0.156</v>
      </c>
      <c r="F302" s="24">
        <f>G302*100/D302</f>
        <v>0.4333333333333334</v>
      </c>
      <c r="G302" s="26">
        <f>E302/0.9</f>
        <v>0.17333333333333334</v>
      </c>
      <c r="H302" s="119">
        <v>0.067</v>
      </c>
      <c r="I302" s="24">
        <f>J302*100/D302</f>
        <v>0.18611111111111114</v>
      </c>
      <c r="J302" s="26">
        <f>H302/0.9</f>
        <v>0.07444444444444445</v>
      </c>
    </row>
    <row r="303" spans="1:10" ht="3.75" customHeight="1">
      <c r="A303" s="30"/>
      <c r="B303" s="31"/>
      <c r="C303" s="31"/>
      <c r="D303" s="130"/>
      <c r="E303" s="106"/>
      <c r="F303" s="106"/>
      <c r="G303" s="106"/>
      <c r="H303" s="106"/>
      <c r="I303" s="106"/>
      <c r="J303" s="106"/>
    </row>
    <row r="304" spans="1:10" ht="18">
      <c r="A304" s="37"/>
      <c r="B304" s="136" t="s">
        <v>150</v>
      </c>
      <c r="C304" s="136"/>
      <c r="D304" s="137">
        <f>SUM(D219:D302)</f>
        <v>620.4</v>
      </c>
      <c r="E304" s="138">
        <f>E219+E220+E223+E226+E228+E229+E231+E232+E234+E238+E240+E243+E244+E246+E249+E252+E256+E259+E261+E262+E265+E267+E268+E270+E273+E274+E277+E279+E282+E286+E290+E293+E295+E296+E298+E299+E301+E302</f>
        <v>67.78699999999999</v>
      </c>
      <c r="F304" s="24">
        <f>G304*100/D304</f>
        <v>12.14037538505624</v>
      </c>
      <c r="G304" s="137">
        <f>G219+G220+G223+G226+G228+G229+G231+G232+G234+G238+G240+G243+G244+G246+G249+G252+G256+G259+G261+G262+G265+G267+G268+G270+G273+G274+G277+G279+G282+G286+G290+G293+G295+G296+G298+G299+G301+G302</f>
        <v>75.3188888888889</v>
      </c>
      <c r="H304" s="138">
        <f>H219+H220+H223+H226+H228+H229+H231+H232+H234+H238+H240+H243+H244+H246+H249+H252+H256+H259+H261+H262+H265+H267+H268+H270+H273+H274+H277+H279+H282+H286+H290+H293+H295+H296+H298+H299+H301+H302</f>
        <v>36.942</v>
      </c>
      <c r="I304" s="24">
        <f>J304*100/D304</f>
        <v>6.546403753850564</v>
      </c>
      <c r="J304" s="137">
        <f>J219+J220+J223+J226+J228+J229+J231+J232+J234+J238+J240+J243+J244+J246+J249+J252+J256+J259+J261+J262+J265+J267+J268+J270+J273+J274+J277+J279+J282+J286+J290+J293+J295+J296+J298+J299+J301+J302</f>
        <v>40.613888888888894</v>
      </c>
    </row>
    <row r="305" spans="1:10" ht="18">
      <c r="A305" s="39"/>
      <c r="B305" s="39"/>
      <c r="C305" s="39"/>
      <c r="D305" s="97"/>
      <c r="E305" s="114"/>
      <c r="F305" s="40"/>
      <c r="G305" s="25"/>
      <c r="H305" s="114"/>
      <c r="I305" s="40"/>
      <c r="J305" s="25"/>
    </row>
    <row r="306" spans="1:10" ht="18">
      <c r="A306" s="143" t="s">
        <v>128</v>
      </c>
      <c r="B306" s="144"/>
      <c r="C306" s="144"/>
      <c r="D306" s="144"/>
      <c r="E306" s="144"/>
      <c r="F306" s="144"/>
      <c r="G306" s="144"/>
      <c r="H306" s="144"/>
      <c r="I306" s="144"/>
      <c r="J306" s="145"/>
    </row>
    <row r="307" spans="1:10" ht="18">
      <c r="A307" s="34" t="s">
        <v>0</v>
      </c>
      <c r="B307" s="66" t="s">
        <v>116</v>
      </c>
      <c r="C307" s="38" t="s">
        <v>143</v>
      </c>
      <c r="D307" s="131">
        <v>6.3</v>
      </c>
      <c r="E307" s="105" t="s">
        <v>145</v>
      </c>
      <c r="F307" s="19" t="s">
        <v>145</v>
      </c>
      <c r="G307" s="19" t="s">
        <v>145</v>
      </c>
      <c r="H307" s="105" t="s">
        <v>145</v>
      </c>
      <c r="I307" s="19" t="s">
        <v>145</v>
      </c>
      <c r="J307" s="19" t="s">
        <v>145</v>
      </c>
    </row>
    <row r="308" spans="1:10" ht="18">
      <c r="A308" s="34"/>
      <c r="B308" s="66"/>
      <c r="C308" s="44" t="s">
        <v>144</v>
      </c>
      <c r="D308" s="132">
        <v>6.3</v>
      </c>
      <c r="E308" s="7">
        <v>0.113</v>
      </c>
      <c r="F308" s="24">
        <f>G308*100/D308</f>
        <v>1.9929453262786596</v>
      </c>
      <c r="G308" s="26">
        <f>E308/0.9</f>
        <v>0.12555555555555556</v>
      </c>
      <c r="H308" s="7">
        <v>0.032</v>
      </c>
      <c r="I308" s="24">
        <f>J308*100/D308</f>
        <v>0.564373897707231</v>
      </c>
      <c r="J308" s="26">
        <f>H308/0.9</f>
        <v>0.035555555555555556</v>
      </c>
    </row>
    <row r="309" spans="1:10" ht="3.75" customHeight="1">
      <c r="A309" s="30"/>
      <c r="B309" s="30"/>
      <c r="C309" s="31"/>
      <c r="D309" s="133"/>
      <c r="E309" s="106"/>
      <c r="F309" s="106"/>
      <c r="G309" s="106"/>
      <c r="H309" s="106"/>
      <c r="I309" s="106"/>
      <c r="J309" s="106"/>
    </row>
    <row r="310" spans="1:10" ht="18">
      <c r="A310" s="34" t="s">
        <v>2</v>
      </c>
      <c r="B310" s="44" t="s">
        <v>117</v>
      </c>
      <c r="C310" s="44" t="s">
        <v>143</v>
      </c>
      <c r="D310" s="129">
        <v>10</v>
      </c>
      <c r="E310" s="7">
        <v>0.93</v>
      </c>
      <c r="F310" s="110">
        <f>G310*100/D310</f>
        <v>10.333333333333334</v>
      </c>
      <c r="G310" s="107">
        <f>E310/0.9</f>
        <v>1.0333333333333334</v>
      </c>
      <c r="H310" s="7">
        <v>0.441</v>
      </c>
      <c r="I310" s="110">
        <f>J310*100/D310</f>
        <v>4.9</v>
      </c>
      <c r="J310" s="7">
        <f>H310/0.9</f>
        <v>0.49</v>
      </c>
    </row>
    <row r="311" spans="1:10" ht="18">
      <c r="A311" s="34"/>
      <c r="B311" s="44"/>
      <c r="C311" s="44" t="s">
        <v>144</v>
      </c>
      <c r="D311" s="129">
        <v>10</v>
      </c>
      <c r="E311" s="7">
        <v>0.381</v>
      </c>
      <c r="F311" s="110">
        <f>G311*100/D311</f>
        <v>4.233333333333333</v>
      </c>
      <c r="G311" s="107">
        <f>E311/0.9</f>
        <v>0.42333333333333334</v>
      </c>
      <c r="H311" s="7">
        <v>0.163</v>
      </c>
      <c r="I311" s="110">
        <f>J311*100/D311</f>
        <v>1.8111111111111111</v>
      </c>
      <c r="J311" s="107">
        <f>H311/0.9</f>
        <v>0.1811111111111111</v>
      </c>
    </row>
    <row r="312" spans="1:10" ht="3.75" customHeight="1">
      <c r="A312" s="30"/>
      <c r="B312" s="31"/>
      <c r="C312" s="31"/>
      <c r="D312" s="130"/>
      <c r="E312" s="106"/>
      <c r="F312" s="102"/>
      <c r="G312" s="108"/>
      <c r="H312" s="106"/>
      <c r="I312" s="102"/>
      <c r="J312" s="108"/>
    </row>
    <row r="313" spans="1:10" ht="18">
      <c r="A313" s="34" t="s">
        <v>4</v>
      </c>
      <c r="B313" s="44" t="s">
        <v>118</v>
      </c>
      <c r="C313" s="44" t="s">
        <v>143</v>
      </c>
      <c r="D313" s="129">
        <v>10</v>
      </c>
      <c r="E313" s="105" t="s">
        <v>145</v>
      </c>
      <c r="F313" s="105" t="s">
        <v>145</v>
      </c>
      <c r="G313" s="105" t="s">
        <v>145</v>
      </c>
      <c r="H313" s="105" t="s">
        <v>145</v>
      </c>
      <c r="I313" s="105" t="s">
        <v>145</v>
      </c>
      <c r="J313" s="105" t="s">
        <v>145</v>
      </c>
    </row>
    <row r="314" spans="1:10" ht="17.25" customHeight="1">
      <c r="A314" s="34"/>
      <c r="B314" s="44"/>
      <c r="C314" s="44" t="s">
        <v>144</v>
      </c>
      <c r="D314" s="129">
        <v>6.3</v>
      </c>
      <c r="E314" s="7">
        <v>0.514</v>
      </c>
      <c r="F314" s="103">
        <f>G314*100/D314</f>
        <v>9.065255731922399</v>
      </c>
      <c r="G314" s="109">
        <f>E314/0.9</f>
        <v>0.5711111111111111</v>
      </c>
      <c r="H314" s="7">
        <v>0.262</v>
      </c>
      <c r="I314" s="103">
        <f>J314*100/D314</f>
        <v>4.620811287477954</v>
      </c>
      <c r="J314" s="109">
        <f>H314/0.9</f>
        <v>0.2911111111111111</v>
      </c>
    </row>
    <row r="315" spans="1:10" ht="3.75" customHeight="1">
      <c r="A315" s="30"/>
      <c r="B315" s="31"/>
      <c r="C315" s="31"/>
      <c r="D315" s="130"/>
      <c r="E315" s="106"/>
      <c r="F315" s="102"/>
      <c r="G315" s="108"/>
      <c r="H315" s="106"/>
      <c r="I315" s="102"/>
      <c r="J315" s="108"/>
    </row>
    <row r="316" spans="1:11" ht="17.25" customHeight="1">
      <c r="A316" s="37" t="s">
        <v>6</v>
      </c>
      <c r="B316" s="38" t="s">
        <v>119</v>
      </c>
      <c r="C316" s="44" t="s">
        <v>143</v>
      </c>
      <c r="D316" s="129">
        <v>1.6</v>
      </c>
      <c r="E316" s="105" t="s">
        <v>145</v>
      </c>
      <c r="F316" s="105" t="s">
        <v>145</v>
      </c>
      <c r="G316" s="105" t="s">
        <v>145</v>
      </c>
      <c r="H316" s="105" t="s">
        <v>145</v>
      </c>
      <c r="I316" s="105" t="s">
        <v>145</v>
      </c>
      <c r="J316" s="105" t="s">
        <v>145</v>
      </c>
      <c r="K316" s="14"/>
    </row>
    <row r="317" spans="1:10" ht="18">
      <c r="A317" s="37"/>
      <c r="B317" s="38"/>
      <c r="C317" s="38" t="s">
        <v>144</v>
      </c>
      <c r="D317" s="128">
        <v>1.8</v>
      </c>
      <c r="E317" s="105">
        <v>0.125</v>
      </c>
      <c r="F317" s="103">
        <f>G317*100/D317</f>
        <v>7.716049382716049</v>
      </c>
      <c r="G317" s="109">
        <f>E317/0.9</f>
        <v>0.1388888888888889</v>
      </c>
      <c r="H317" s="105">
        <v>0.032</v>
      </c>
      <c r="I317" s="103">
        <f>J317*100/D317</f>
        <v>1.9753086419753085</v>
      </c>
      <c r="J317" s="109">
        <f>H317/0.9</f>
        <v>0.035555555555555556</v>
      </c>
    </row>
    <row r="318" spans="1:10" ht="3.75" customHeight="1">
      <c r="A318" s="30"/>
      <c r="B318" s="31"/>
      <c r="C318" s="31"/>
      <c r="D318" s="130"/>
      <c r="E318" s="106" t="s">
        <v>145</v>
      </c>
      <c r="F318" s="102" t="s">
        <v>145</v>
      </c>
      <c r="G318" s="108" t="s">
        <v>145</v>
      </c>
      <c r="H318" s="106" t="s">
        <v>145</v>
      </c>
      <c r="I318" s="102" t="s">
        <v>145</v>
      </c>
      <c r="J318" s="108" t="s">
        <v>145</v>
      </c>
    </row>
    <row r="319" spans="1:10" ht="18">
      <c r="A319" s="37" t="s">
        <v>8</v>
      </c>
      <c r="B319" s="38" t="s">
        <v>120</v>
      </c>
      <c r="C319" s="38" t="s">
        <v>143</v>
      </c>
      <c r="D319" s="128">
        <v>1.6</v>
      </c>
      <c r="E319" s="105">
        <v>0.192</v>
      </c>
      <c r="F319" s="103">
        <f>G319*100/D319</f>
        <v>13.333333333333332</v>
      </c>
      <c r="G319" s="109">
        <f>E319/0.9</f>
        <v>0.21333333333333332</v>
      </c>
      <c r="H319" s="105">
        <v>0.049</v>
      </c>
      <c r="I319" s="103">
        <f>J319*100/D319</f>
        <v>3.4027777777777777</v>
      </c>
      <c r="J319" s="109">
        <f>H319/0.9</f>
        <v>0.05444444444444445</v>
      </c>
    </row>
    <row r="320" spans="1:10" ht="18">
      <c r="A320" s="37"/>
      <c r="B320" s="38"/>
      <c r="C320" s="38" t="s">
        <v>144</v>
      </c>
      <c r="D320" s="128">
        <v>2.5</v>
      </c>
      <c r="E320" s="105" t="s">
        <v>145</v>
      </c>
      <c r="F320" s="103" t="s">
        <v>145</v>
      </c>
      <c r="G320" s="109" t="s">
        <v>145</v>
      </c>
      <c r="H320" s="105" t="s">
        <v>145</v>
      </c>
      <c r="I320" s="103" t="s">
        <v>145</v>
      </c>
      <c r="J320" s="109" t="s">
        <v>145</v>
      </c>
    </row>
    <row r="321" spans="1:10" ht="3.75" customHeight="1">
      <c r="A321" s="30"/>
      <c r="B321" s="31"/>
      <c r="C321" s="31"/>
      <c r="D321" s="130"/>
      <c r="E321" s="106"/>
      <c r="F321" s="102"/>
      <c r="G321" s="108"/>
      <c r="H321" s="106"/>
      <c r="I321" s="102"/>
      <c r="J321" s="108"/>
    </row>
    <row r="322" spans="1:10" ht="18">
      <c r="A322" s="37" t="s">
        <v>10</v>
      </c>
      <c r="B322" s="38" t="s">
        <v>121</v>
      </c>
      <c r="C322" s="38" t="s">
        <v>143</v>
      </c>
      <c r="D322" s="128">
        <v>1.6</v>
      </c>
      <c r="E322" s="105" t="s">
        <v>145</v>
      </c>
      <c r="F322" s="103" t="s">
        <v>145</v>
      </c>
      <c r="G322" s="109" t="s">
        <v>145</v>
      </c>
      <c r="H322" s="105" t="s">
        <v>145</v>
      </c>
      <c r="I322" s="103" t="s">
        <v>145</v>
      </c>
      <c r="J322" s="109" t="s">
        <v>145</v>
      </c>
    </row>
    <row r="323" spans="1:10" ht="18">
      <c r="A323" s="37"/>
      <c r="B323" s="38"/>
      <c r="C323" s="38" t="s">
        <v>144</v>
      </c>
      <c r="D323" s="128">
        <v>1</v>
      </c>
      <c r="E323" s="7">
        <v>0.233</v>
      </c>
      <c r="F323" s="110">
        <f>G323*100/D323</f>
        <v>25.88888888888889</v>
      </c>
      <c r="G323" s="107">
        <f>E323/0.9</f>
        <v>0.2588888888888889</v>
      </c>
      <c r="H323" s="7">
        <v>0.063</v>
      </c>
      <c r="I323" s="110">
        <f>D323*100/1</f>
        <v>100</v>
      </c>
      <c r="J323" s="107">
        <f>H323/0.9</f>
        <v>0.06999999999999999</v>
      </c>
    </row>
    <row r="324" spans="1:10" ht="3.75" customHeight="1">
      <c r="A324" s="30"/>
      <c r="B324" s="31"/>
      <c r="C324" s="31"/>
      <c r="D324" s="130"/>
      <c r="E324" s="106"/>
      <c r="F324" s="102"/>
      <c r="G324" s="108"/>
      <c r="H324" s="106"/>
      <c r="I324" s="102"/>
      <c r="J324" s="108"/>
    </row>
    <row r="325" spans="1:10" ht="18">
      <c r="A325" s="37" t="s">
        <v>12</v>
      </c>
      <c r="B325" s="38" t="s">
        <v>122</v>
      </c>
      <c r="C325" s="38" t="s">
        <v>143</v>
      </c>
      <c r="D325" s="128">
        <v>1</v>
      </c>
      <c r="E325" s="105" t="s">
        <v>145</v>
      </c>
      <c r="F325" s="103" t="s">
        <v>145</v>
      </c>
      <c r="G325" s="109" t="s">
        <v>145</v>
      </c>
      <c r="H325" s="105" t="s">
        <v>145</v>
      </c>
      <c r="I325" s="103" t="s">
        <v>145</v>
      </c>
      <c r="J325" s="109" t="s">
        <v>145</v>
      </c>
    </row>
    <row r="326" spans="1:10" ht="18">
      <c r="A326" s="37"/>
      <c r="B326" s="38"/>
      <c r="C326" s="38" t="s">
        <v>144</v>
      </c>
      <c r="D326" s="128">
        <v>1</v>
      </c>
      <c r="E326" s="105">
        <v>0.018</v>
      </c>
      <c r="F326" s="103">
        <f>G326*100/D326</f>
        <v>1.9999999999999998</v>
      </c>
      <c r="G326" s="109">
        <f>E326/0.9</f>
        <v>0.019999999999999997</v>
      </c>
      <c r="H326" s="105">
        <v>0.01</v>
      </c>
      <c r="I326" s="103">
        <f>D326*100/1</f>
        <v>100</v>
      </c>
      <c r="J326" s="109">
        <f>H326/0.9</f>
        <v>0.011111111111111112</v>
      </c>
    </row>
    <row r="327" spans="1:10" ht="3.75" customHeight="1">
      <c r="A327" s="30"/>
      <c r="B327" s="31"/>
      <c r="C327" s="31"/>
      <c r="D327" s="130"/>
      <c r="E327" s="106"/>
      <c r="F327" s="102"/>
      <c r="G327" s="108"/>
      <c r="H327" s="106"/>
      <c r="I327" s="102"/>
      <c r="J327" s="108"/>
    </row>
    <row r="328" spans="1:10" ht="18">
      <c r="A328" s="37" t="s">
        <v>14</v>
      </c>
      <c r="B328" s="38" t="s">
        <v>123</v>
      </c>
      <c r="C328" s="38" t="s">
        <v>143</v>
      </c>
      <c r="D328" s="128">
        <v>1</v>
      </c>
      <c r="E328" s="105" t="s">
        <v>145</v>
      </c>
      <c r="F328" s="105" t="s">
        <v>145</v>
      </c>
      <c r="G328" s="105" t="s">
        <v>145</v>
      </c>
      <c r="H328" s="105" t="s">
        <v>145</v>
      </c>
      <c r="I328" s="105" t="s">
        <v>145</v>
      </c>
      <c r="J328" s="105" t="s">
        <v>145</v>
      </c>
    </row>
    <row r="329" spans="1:10" ht="18">
      <c r="A329" s="37"/>
      <c r="B329" s="38"/>
      <c r="C329" s="38" t="s">
        <v>144</v>
      </c>
      <c r="D329" s="128">
        <v>1</v>
      </c>
      <c r="E329" s="7">
        <v>0.329</v>
      </c>
      <c r="F329" s="103">
        <f>G329*100/D329</f>
        <v>36.55555555555556</v>
      </c>
      <c r="G329" s="109">
        <f>E329/0.9</f>
        <v>0.3655555555555556</v>
      </c>
      <c r="H329" s="7">
        <v>0.09</v>
      </c>
      <c r="I329" s="103">
        <f>J329*100/D329</f>
        <v>10</v>
      </c>
      <c r="J329" s="109">
        <f>H329/0.9</f>
        <v>0.09999999999999999</v>
      </c>
    </row>
    <row r="330" spans="1:10" ht="3.75" customHeight="1">
      <c r="A330" s="30"/>
      <c r="B330" s="31"/>
      <c r="C330" s="31"/>
      <c r="D330" s="130"/>
      <c r="E330" s="106"/>
      <c r="F330" s="102"/>
      <c r="G330" s="108"/>
      <c r="H330" s="106"/>
      <c r="I330" s="102"/>
      <c r="J330" s="108"/>
    </row>
    <row r="331" spans="1:10" ht="18">
      <c r="A331" s="122"/>
      <c r="B331" s="123" t="s">
        <v>150</v>
      </c>
      <c r="C331" s="123"/>
      <c r="D331" s="125">
        <f>SUM(D307:D329)</f>
        <v>63</v>
      </c>
      <c r="E331" s="114">
        <f>E308+E310+E311+E314+E317+E319+E323+E326+E329</f>
        <v>2.8350000000000004</v>
      </c>
      <c r="F331" s="117">
        <f>G331*100/D331</f>
        <v>5</v>
      </c>
      <c r="G331" s="139">
        <f>G308+G310+G311+G314+G317+G319+G323+G326+G329</f>
        <v>3.15</v>
      </c>
      <c r="H331" s="113">
        <f>H308+H310+H311+H314+H317+H319+H323+H326+H329</f>
        <v>1.1420000000000001</v>
      </c>
      <c r="I331" s="124">
        <f>J331*100/D331</f>
        <v>2.0141093474426808</v>
      </c>
      <c r="J331" s="139">
        <f>J308+J310+J311+J314+J317+J319+J323+J326+J329</f>
        <v>1.268888888888889</v>
      </c>
    </row>
    <row r="332" spans="1:10" ht="18">
      <c r="A332" s="37"/>
      <c r="B332" s="123" t="s">
        <v>163</v>
      </c>
      <c r="C332" s="123"/>
      <c r="D332" s="125">
        <f>D331+D304+D216+D187+D130+D57</f>
        <v>1198</v>
      </c>
      <c r="E332" s="140">
        <f>E331+E304+E216+E187+E130+E57</f>
        <v>108.033</v>
      </c>
      <c r="F332" s="117">
        <f>G332*100/D332</f>
        <v>10.003772027453163</v>
      </c>
      <c r="G332" s="140">
        <f>G331+G304+G216+G187+G130+G57</f>
        <v>119.8451888888889</v>
      </c>
      <c r="H332" s="141">
        <f>H331+H304+H216+H187+H130+H57</f>
        <v>61.26400000000001</v>
      </c>
      <c r="I332" s="124">
        <f>J332*100/D332</f>
        <v>5.643734928584678</v>
      </c>
      <c r="J332" s="140">
        <f>J331+J304+J216+J187+J130+J57</f>
        <v>67.61194444444445</v>
      </c>
    </row>
    <row r="333" spans="1:10" ht="18">
      <c r="A333" s="37"/>
      <c r="B333" s="38"/>
      <c r="C333" s="38"/>
      <c r="D333" s="128"/>
      <c r="E333" s="105"/>
      <c r="F333" s="37"/>
      <c r="G333" s="37"/>
      <c r="H333" s="105"/>
      <c r="I333" s="37"/>
      <c r="J333" s="37"/>
    </row>
    <row r="334" spans="1:10" ht="18">
      <c r="A334" s="11"/>
      <c r="B334" s="11"/>
      <c r="C334" s="11"/>
      <c r="D334" s="100"/>
      <c r="E334" s="142"/>
      <c r="F334" s="12"/>
      <c r="G334" s="13"/>
      <c r="H334" s="142"/>
      <c r="I334" s="12"/>
      <c r="J334" s="6"/>
    </row>
    <row r="335" spans="1:10" ht="18">
      <c r="A335" s="11"/>
      <c r="B335" s="11"/>
      <c r="C335" s="11"/>
      <c r="D335" s="100"/>
      <c r="E335" s="142"/>
      <c r="F335" s="12"/>
      <c r="G335" s="13"/>
      <c r="H335" s="142"/>
      <c r="I335" s="12"/>
      <c r="J335" s="6"/>
    </row>
    <row r="336" spans="1:9" ht="18">
      <c r="A336" s="14"/>
      <c r="C336" s="14"/>
      <c r="D336" s="100"/>
      <c r="E336" s="142"/>
      <c r="F336" s="11"/>
      <c r="H336" s="142"/>
      <c r="I336" s="11"/>
    </row>
    <row r="337" spans="1:9" ht="18">
      <c r="A337" s="146" t="s">
        <v>164</v>
      </c>
      <c r="B337" s="146"/>
      <c r="C337" s="146"/>
      <c r="D337" s="146"/>
      <c r="E337" s="146"/>
      <c r="F337" s="146"/>
      <c r="G337" s="146"/>
      <c r="H337" s="146"/>
      <c r="I337" s="146"/>
    </row>
    <row r="338" spans="4:8" ht="18">
      <c r="D338" s="100"/>
      <c r="E338" s="142"/>
      <c r="H338" s="142"/>
    </row>
    <row r="339" spans="4:8" ht="18">
      <c r="D339" s="100"/>
      <c r="E339" s="142"/>
      <c r="H339" s="142"/>
    </row>
    <row r="341" spans="1:9" ht="18">
      <c r="A341" s="14"/>
      <c r="B341" s="14"/>
      <c r="C341" s="14"/>
      <c r="F341" s="14"/>
      <c r="G341" s="14"/>
      <c r="I341" s="14"/>
    </row>
    <row r="342" spans="1:9" ht="18">
      <c r="A342" s="14"/>
      <c r="B342" s="14"/>
      <c r="C342" s="14"/>
      <c r="F342" s="14"/>
      <c r="G342" s="14"/>
      <c r="I342" s="14"/>
    </row>
    <row r="343" spans="1:9" ht="18">
      <c r="A343" s="14"/>
      <c r="B343" s="14"/>
      <c r="C343" s="14"/>
      <c r="F343" s="14"/>
      <c r="G343" s="14"/>
      <c r="I343" s="14"/>
    </row>
    <row r="344" spans="1:9" ht="18">
      <c r="A344" s="14"/>
      <c r="B344" s="14"/>
      <c r="C344" s="14"/>
      <c r="F344" s="14"/>
      <c r="G344" s="14"/>
      <c r="I344" s="14"/>
    </row>
    <row r="345" spans="1:9" ht="18">
      <c r="A345" s="14"/>
      <c r="B345" s="14"/>
      <c r="C345" s="14"/>
      <c r="F345" s="14"/>
      <c r="G345" s="14"/>
      <c r="I345" s="14"/>
    </row>
    <row r="346" spans="1:9" ht="18">
      <c r="A346" s="14"/>
      <c r="B346" s="14"/>
      <c r="C346" s="14"/>
      <c r="F346" s="14"/>
      <c r="G346" s="14"/>
      <c r="I346" s="14"/>
    </row>
    <row r="347" spans="1:9" ht="18">
      <c r="A347" s="14"/>
      <c r="B347" s="14"/>
      <c r="C347" s="14"/>
      <c r="F347" s="14"/>
      <c r="G347" s="14"/>
      <c r="I347" s="14"/>
    </row>
    <row r="348" spans="1:9" ht="18">
      <c r="A348" s="14"/>
      <c r="B348" s="14"/>
      <c r="C348" s="14"/>
      <c r="F348" s="14"/>
      <c r="G348" s="14"/>
      <c r="I348" s="14"/>
    </row>
    <row r="349" spans="1:9" ht="18">
      <c r="A349" s="14"/>
      <c r="B349" s="14"/>
      <c r="C349" s="14"/>
      <c r="F349" s="14"/>
      <c r="G349" s="14"/>
      <c r="I349" s="14"/>
    </row>
    <row r="350" spans="1:9" ht="18">
      <c r="A350" s="14"/>
      <c r="B350" s="14"/>
      <c r="C350" s="14"/>
      <c r="F350" s="14"/>
      <c r="G350" s="14"/>
      <c r="I350" s="14"/>
    </row>
    <row r="351" spans="1:9" ht="18">
      <c r="A351" s="14"/>
      <c r="B351" s="14"/>
      <c r="C351" s="14"/>
      <c r="F351" s="14"/>
      <c r="G351" s="14"/>
      <c r="I351" s="14"/>
    </row>
    <row r="352" spans="1:9" ht="18">
      <c r="A352" s="14"/>
      <c r="B352" s="14"/>
      <c r="C352" s="14"/>
      <c r="F352" s="14"/>
      <c r="G352" s="14"/>
      <c r="I352" s="14"/>
    </row>
    <row r="353" spans="1:9" ht="18">
      <c r="A353" s="14"/>
      <c r="B353" s="14"/>
      <c r="C353" s="14"/>
      <c r="F353" s="14"/>
      <c r="G353" s="14"/>
      <c r="I353" s="14"/>
    </row>
    <row r="354" spans="1:9" ht="18">
      <c r="A354" s="14"/>
      <c r="B354" s="14"/>
      <c r="C354" s="14"/>
      <c r="F354" s="14"/>
      <c r="G354" s="14"/>
      <c r="I354" s="14"/>
    </row>
    <row r="355" spans="1:9" ht="18">
      <c r="A355" s="14"/>
      <c r="B355" s="14"/>
      <c r="C355" s="14"/>
      <c r="F355" s="14"/>
      <c r="G355" s="14"/>
      <c r="I355" s="14"/>
    </row>
    <row r="356" spans="1:9" ht="18">
      <c r="A356" s="14"/>
      <c r="B356" s="14"/>
      <c r="C356" s="14"/>
      <c r="F356" s="14"/>
      <c r="G356" s="14"/>
      <c r="I356" s="14"/>
    </row>
    <row r="357" spans="1:9" ht="18">
      <c r="A357" s="14"/>
      <c r="B357" s="14"/>
      <c r="C357" s="14"/>
      <c r="F357" s="14"/>
      <c r="G357" s="14"/>
      <c r="I357" s="14"/>
    </row>
    <row r="358" spans="1:9" ht="18">
      <c r="A358" s="14"/>
      <c r="B358" s="14"/>
      <c r="C358" s="14"/>
      <c r="F358" s="14"/>
      <c r="G358" s="14"/>
      <c r="I358" s="14"/>
    </row>
    <row r="359" spans="1:9" ht="18">
      <c r="A359" s="14"/>
      <c r="B359" s="14"/>
      <c r="C359" s="14"/>
      <c r="F359" s="14"/>
      <c r="G359" s="14"/>
      <c r="I359" s="14"/>
    </row>
    <row r="360" spans="1:9" ht="18">
      <c r="A360" s="14"/>
      <c r="B360" s="14"/>
      <c r="C360" s="14"/>
      <c r="F360" s="14"/>
      <c r="G360" s="14"/>
      <c r="I360" s="14"/>
    </row>
    <row r="361" spans="1:9" ht="18">
      <c r="A361" s="14"/>
      <c r="B361" s="14"/>
      <c r="C361" s="14"/>
      <c r="F361" s="14"/>
      <c r="G361" s="14"/>
      <c r="I361" s="14"/>
    </row>
    <row r="362" spans="1:9" ht="18">
      <c r="A362" s="14"/>
      <c r="B362" s="14"/>
      <c r="C362" s="14"/>
      <c r="F362" s="14"/>
      <c r="G362" s="14"/>
      <c r="I362" s="14"/>
    </row>
    <row r="363" spans="1:9" ht="18">
      <c r="A363" s="14"/>
      <c r="B363" s="14"/>
      <c r="C363" s="14"/>
      <c r="F363" s="14"/>
      <c r="G363" s="14"/>
      <c r="I363" s="14"/>
    </row>
    <row r="364" spans="1:9" ht="18">
      <c r="A364" s="14"/>
      <c r="B364" s="14"/>
      <c r="C364" s="14"/>
      <c r="F364" s="14"/>
      <c r="G364" s="14"/>
      <c r="I364" s="14"/>
    </row>
    <row r="365" spans="1:9" ht="18">
      <c r="A365" s="14"/>
      <c r="B365" s="14"/>
      <c r="C365" s="14"/>
      <c r="F365" s="14"/>
      <c r="G365" s="14"/>
      <c r="I365" s="14"/>
    </row>
    <row r="366" spans="1:9" ht="18">
      <c r="A366" s="14"/>
      <c r="B366" s="14"/>
      <c r="C366" s="14"/>
      <c r="F366" s="14"/>
      <c r="G366" s="14"/>
      <c r="I366" s="14"/>
    </row>
    <row r="367" spans="1:9" ht="18">
      <c r="A367" s="14"/>
      <c r="B367" s="14"/>
      <c r="C367" s="14"/>
      <c r="F367" s="14"/>
      <c r="G367" s="14"/>
      <c r="I367" s="14"/>
    </row>
    <row r="368" spans="1:9" ht="18">
      <c r="A368" s="14"/>
      <c r="B368" s="14"/>
      <c r="C368" s="14"/>
      <c r="F368" s="14"/>
      <c r="G368" s="14"/>
      <c r="I368" s="14"/>
    </row>
    <row r="369" spans="1:9" ht="18">
      <c r="A369" s="14"/>
      <c r="B369" s="14"/>
      <c r="C369" s="14"/>
      <c r="F369" s="14"/>
      <c r="G369" s="14"/>
      <c r="I369" s="14"/>
    </row>
    <row r="370" spans="1:9" ht="18">
      <c r="A370" s="14"/>
      <c r="B370" s="14"/>
      <c r="C370" s="14"/>
      <c r="F370" s="14"/>
      <c r="G370" s="14"/>
      <c r="I370" s="14"/>
    </row>
    <row r="371" spans="1:9" ht="18">
      <c r="A371" s="14"/>
      <c r="B371" s="14"/>
      <c r="C371" s="14"/>
      <c r="F371" s="14"/>
      <c r="G371" s="14"/>
      <c r="I371" s="14"/>
    </row>
    <row r="372" spans="1:9" ht="18">
      <c r="A372" s="14"/>
      <c r="B372" s="14"/>
      <c r="C372" s="14"/>
      <c r="F372" s="14"/>
      <c r="G372" s="14"/>
      <c r="I372" s="14"/>
    </row>
    <row r="373" spans="1:9" ht="18">
      <c r="A373" s="14"/>
      <c r="B373" s="14"/>
      <c r="C373" s="14"/>
      <c r="F373" s="14"/>
      <c r="G373" s="14"/>
      <c r="I373" s="14"/>
    </row>
    <row r="374" spans="1:9" ht="18">
      <c r="A374" s="14"/>
      <c r="B374" s="14"/>
      <c r="C374" s="14"/>
      <c r="F374" s="14"/>
      <c r="G374" s="14"/>
      <c r="I374" s="14"/>
    </row>
    <row r="375" spans="1:9" ht="18">
      <c r="A375" s="14"/>
      <c r="B375" s="14"/>
      <c r="C375" s="14"/>
      <c r="F375" s="14"/>
      <c r="G375" s="14"/>
      <c r="I375" s="14"/>
    </row>
    <row r="376" spans="1:9" ht="18">
      <c r="A376" s="14"/>
      <c r="B376" s="14"/>
      <c r="C376" s="14"/>
      <c r="F376" s="14"/>
      <c r="G376" s="14"/>
      <c r="I376" s="14"/>
    </row>
    <row r="377" spans="1:9" ht="18">
      <c r="A377" s="14"/>
      <c r="B377" s="14"/>
      <c r="C377" s="14"/>
      <c r="F377" s="14"/>
      <c r="G377" s="14"/>
      <c r="I377" s="14"/>
    </row>
    <row r="378" spans="1:9" ht="18">
      <c r="A378" s="14"/>
      <c r="B378" s="14"/>
      <c r="C378" s="14"/>
      <c r="F378" s="14"/>
      <c r="G378" s="14"/>
      <c r="I378" s="14"/>
    </row>
    <row r="379" spans="1:9" ht="18">
      <c r="A379" s="14"/>
      <c r="B379" s="14"/>
      <c r="C379" s="14"/>
      <c r="F379" s="14"/>
      <c r="G379" s="14"/>
      <c r="I379" s="14"/>
    </row>
    <row r="380" spans="1:9" ht="18">
      <c r="A380" s="14"/>
      <c r="B380" s="14"/>
      <c r="C380" s="14"/>
      <c r="F380" s="14"/>
      <c r="G380" s="14"/>
      <c r="I380" s="14"/>
    </row>
    <row r="381" spans="1:9" ht="18">
      <c r="A381" s="14"/>
      <c r="B381" s="14"/>
      <c r="C381" s="14"/>
      <c r="F381" s="14"/>
      <c r="G381" s="14"/>
      <c r="I381" s="14"/>
    </row>
    <row r="382" spans="1:9" ht="18">
      <c r="A382" s="14"/>
      <c r="B382" s="14"/>
      <c r="C382" s="14"/>
      <c r="F382" s="14"/>
      <c r="G382" s="14"/>
      <c r="I382" s="14"/>
    </row>
    <row r="383" spans="1:9" ht="18">
      <c r="A383" s="14"/>
      <c r="B383" s="14"/>
      <c r="C383" s="14"/>
      <c r="F383" s="14"/>
      <c r="G383" s="14"/>
      <c r="I383" s="14"/>
    </row>
    <row r="384" spans="1:9" ht="18">
      <c r="A384" s="14"/>
      <c r="B384" s="14"/>
      <c r="C384" s="14"/>
      <c r="F384" s="14"/>
      <c r="G384" s="14"/>
      <c r="I384" s="14"/>
    </row>
    <row r="385" spans="1:9" ht="18">
      <c r="A385" s="14"/>
      <c r="B385" s="14"/>
      <c r="C385" s="14"/>
      <c r="F385" s="14"/>
      <c r="G385" s="14"/>
      <c r="I385" s="14"/>
    </row>
    <row r="386" spans="1:9" ht="18">
      <c r="A386" s="14"/>
      <c r="B386" s="14"/>
      <c r="C386" s="14"/>
      <c r="F386" s="14"/>
      <c r="G386" s="14"/>
      <c r="I386" s="14"/>
    </row>
    <row r="387" spans="1:9" ht="18">
      <c r="A387" s="14"/>
      <c r="B387" s="14"/>
      <c r="C387" s="14"/>
      <c r="F387" s="14"/>
      <c r="G387" s="14"/>
      <c r="I387" s="14"/>
    </row>
    <row r="388" spans="1:9" ht="18">
      <c r="A388" s="14"/>
      <c r="B388" s="14"/>
      <c r="C388" s="14"/>
      <c r="F388" s="14"/>
      <c r="G388" s="14"/>
      <c r="I388" s="14"/>
    </row>
    <row r="389" spans="1:9" ht="18">
      <c r="A389" s="14"/>
      <c r="B389" s="14"/>
      <c r="C389" s="14"/>
      <c r="F389" s="14"/>
      <c r="G389" s="14"/>
      <c r="I389" s="14"/>
    </row>
    <row r="390" spans="1:9" ht="18">
      <c r="A390" s="14"/>
      <c r="B390" s="14"/>
      <c r="C390" s="14"/>
      <c r="F390" s="14"/>
      <c r="G390" s="14"/>
      <c r="I390" s="14"/>
    </row>
    <row r="391" spans="1:9" ht="18">
      <c r="A391" s="14"/>
      <c r="B391" s="14"/>
      <c r="C391" s="14"/>
      <c r="F391" s="14"/>
      <c r="G391" s="14"/>
      <c r="I391" s="14"/>
    </row>
    <row r="392" spans="1:9" ht="18">
      <c r="A392" s="14"/>
      <c r="B392" s="14"/>
      <c r="C392" s="14"/>
      <c r="F392" s="14"/>
      <c r="G392" s="14"/>
      <c r="I392" s="14"/>
    </row>
    <row r="393" spans="6:7" ht="18">
      <c r="F393" s="10"/>
      <c r="G393" s="10"/>
    </row>
    <row r="394" spans="6:7" ht="18">
      <c r="F394" s="10"/>
      <c r="G394" s="10"/>
    </row>
    <row r="395" spans="6:7" ht="18">
      <c r="F395" s="10"/>
      <c r="G395" s="10"/>
    </row>
    <row r="396" spans="6:7" ht="18">
      <c r="F396" s="10"/>
      <c r="G396" s="10"/>
    </row>
    <row r="397" spans="6:7" ht="18">
      <c r="F397" s="10"/>
      <c r="G397" s="10"/>
    </row>
    <row r="398" spans="6:7" ht="18">
      <c r="F398" s="10"/>
      <c r="G398" s="10"/>
    </row>
    <row r="399" spans="6:7" ht="18">
      <c r="F399" s="10"/>
      <c r="G399" s="10"/>
    </row>
    <row r="400" spans="6:7" ht="18">
      <c r="F400" s="10"/>
      <c r="G400" s="10"/>
    </row>
    <row r="401" spans="6:7" ht="18">
      <c r="F401" s="10"/>
      <c r="G401" s="10"/>
    </row>
    <row r="402" spans="6:7" ht="18">
      <c r="F402" s="10"/>
      <c r="G402" s="10"/>
    </row>
    <row r="403" spans="6:7" ht="18">
      <c r="F403" s="10"/>
      <c r="G403" s="10"/>
    </row>
    <row r="404" spans="6:7" ht="18">
      <c r="F404" s="10"/>
      <c r="G404" s="10"/>
    </row>
    <row r="405" spans="6:7" ht="18">
      <c r="F405" s="10"/>
      <c r="G405" s="10"/>
    </row>
    <row r="406" spans="6:7" ht="18">
      <c r="F406" s="10"/>
      <c r="G406" s="10"/>
    </row>
    <row r="407" spans="6:7" ht="18">
      <c r="F407" s="10"/>
      <c r="G407" s="10"/>
    </row>
    <row r="408" spans="6:7" ht="18">
      <c r="F408" s="10"/>
      <c r="G408" s="10"/>
    </row>
    <row r="409" spans="6:7" ht="18">
      <c r="F409" s="10"/>
      <c r="G409" s="10"/>
    </row>
    <row r="410" spans="6:7" ht="18">
      <c r="F410" s="10"/>
      <c r="G410" s="10"/>
    </row>
    <row r="411" spans="6:7" ht="18">
      <c r="F411" s="10"/>
      <c r="G411" s="10"/>
    </row>
    <row r="412" spans="6:7" ht="18">
      <c r="F412" s="10"/>
      <c r="G412" s="10"/>
    </row>
    <row r="413" spans="6:7" ht="18">
      <c r="F413" s="10"/>
      <c r="G413" s="10"/>
    </row>
    <row r="414" spans="6:7" ht="18">
      <c r="F414" s="10"/>
      <c r="G414" s="10"/>
    </row>
    <row r="415" spans="6:7" ht="18">
      <c r="F415" s="10"/>
      <c r="G415" s="10"/>
    </row>
    <row r="416" spans="6:7" ht="18">
      <c r="F416" s="10"/>
      <c r="G416" s="10"/>
    </row>
    <row r="417" spans="6:7" ht="18">
      <c r="F417" s="10"/>
      <c r="G417" s="10"/>
    </row>
    <row r="418" spans="6:7" ht="18">
      <c r="F418" s="10"/>
      <c r="G418" s="10"/>
    </row>
    <row r="419" spans="6:7" ht="18">
      <c r="F419" s="10"/>
      <c r="G419" s="10"/>
    </row>
    <row r="420" spans="6:7" ht="18">
      <c r="F420" s="10"/>
      <c r="G420" s="10"/>
    </row>
    <row r="421" spans="6:7" ht="18">
      <c r="F421" s="10"/>
      <c r="G421" s="10"/>
    </row>
    <row r="422" spans="6:7" ht="18">
      <c r="F422" s="10"/>
      <c r="G422" s="10"/>
    </row>
    <row r="423" spans="6:7" ht="18">
      <c r="F423" s="10"/>
      <c r="G423" s="10"/>
    </row>
    <row r="424" spans="6:7" ht="18">
      <c r="F424" s="10"/>
      <c r="G424" s="10"/>
    </row>
    <row r="425" spans="6:7" ht="18">
      <c r="F425" s="10"/>
      <c r="G425" s="10"/>
    </row>
    <row r="426" spans="6:7" ht="18">
      <c r="F426" s="10"/>
      <c r="G426" s="10"/>
    </row>
    <row r="427" spans="6:7" ht="18">
      <c r="F427" s="10"/>
      <c r="G427" s="10"/>
    </row>
    <row r="428" spans="6:7" ht="18">
      <c r="F428" s="10"/>
      <c r="G428" s="10"/>
    </row>
    <row r="429" spans="6:7" ht="18">
      <c r="F429" s="10"/>
      <c r="G429" s="10"/>
    </row>
    <row r="430" spans="6:7" ht="18">
      <c r="F430" s="10"/>
      <c r="G430" s="10"/>
    </row>
    <row r="431" spans="6:7" ht="18">
      <c r="F431" s="10"/>
      <c r="G431" s="10"/>
    </row>
    <row r="432" spans="6:7" ht="18">
      <c r="F432" s="10"/>
      <c r="G432" s="10"/>
    </row>
    <row r="433" spans="6:7" ht="18">
      <c r="F433" s="10"/>
      <c r="G433" s="10"/>
    </row>
    <row r="434" spans="6:7" ht="18">
      <c r="F434" s="10"/>
      <c r="G434" s="10"/>
    </row>
    <row r="435" spans="6:7" ht="18">
      <c r="F435" s="10"/>
      <c r="G435" s="10"/>
    </row>
    <row r="436" spans="6:7" ht="18">
      <c r="F436" s="10"/>
      <c r="G436" s="10"/>
    </row>
    <row r="437" spans="6:7" ht="18">
      <c r="F437" s="10"/>
      <c r="G437" s="10"/>
    </row>
    <row r="438" spans="6:7" ht="18">
      <c r="F438" s="10"/>
      <c r="G438" s="10"/>
    </row>
    <row r="439" spans="6:7" ht="18">
      <c r="F439" s="10"/>
      <c r="G439" s="10"/>
    </row>
    <row r="440" spans="6:7" ht="18">
      <c r="F440" s="10"/>
      <c r="G440" s="10"/>
    </row>
    <row r="441" spans="6:7" ht="18">
      <c r="F441" s="10"/>
      <c r="G441" s="10"/>
    </row>
    <row r="442" spans="6:7" ht="18">
      <c r="F442" s="10"/>
      <c r="G442" s="10"/>
    </row>
    <row r="443" spans="6:7" ht="18">
      <c r="F443" s="10"/>
      <c r="G443" s="10"/>
    </row>
    <row r="444" spans="6:7" ht="18">
      <c r="F444" s="10"/>
      <c r="G444" s="10"/>
    </row>
    <row r="445" spans="6:7" ht="18">
      <c r="F445" s="10"/>
      <c r="G445" s="10"/>
    </row>
    <row r="446" spans="6:7" ht="18">
      <c r="F446" s="10"/>
      <c r="G446" s="10"/>
    </row>
    <row r="447" spans="6:7" ht="18">
      <c r="F447" s="10"/>
      <c r="G447" s="10"/>
    </row>
    <row r="448" spans="6:7" ht="18">
      <c r="F448" s="10"/>
      <c r="G448" s="10"/>
    </row>
    <row r="449" spans="6:7" ht="18">
      <c r="F449" s="10"/>
      <c r="G449" s="10"/>
    </row>
    <row r="450" spans="6:7" ht="18">
      <c r="F450" s="10"/>
      <c r="G450" s="10"/>
    </row>
    <row r="451" spans="6:7" ht="18">
      <c r="F451" s="10"/>
      <c r="G451" s="10"/>
    </row>
    <row r="452" spans="6:7" ht="18">
      <c r="F452" s="10"/>
      <c r="G452" s="10"/>
    </row>
    <row r="453" spans="6:7" ht="18">
      <c r="F453" s="10"/>
      <c r="G453" s="10"/>
    </row>
    <row r="454" spans="6:7" ht="18">
      <c r="F454" s="10"/>
      <c r="G454" s="10"/>
    </row>
    <row r="455" spans="6:7" ht="18">
      <c r="F455" s="10"/>
      <c r="G455" s="10"/>
    </row>
    <row r="456" spans="6:7" ht="18">
      <c r="F456" s="10"/>
      <c r="G456" s="10"/>
    </row>
    <row r="457" spans="6:7" ht="18">
      <c r="F457" s="10"/>
      <c r="G457" s="10"/>
    </row>
    <row r="458" spans="6:7" ht="18">
      <c r="F458" s="10"/>
      <c r="G458" s="10"/>
    </row>
    <row r="459" spans="6:7" ht="18">
      <c r="F459" s="10"/>
      <c r="G459" s="10"/>
    </row>
    <row r="460" spans="6:7" ht="18">
      <c r="F460" s="10"/>
      <c r="G460" s="10"/>
    </row>
    <row r="461" spans="6:7" ht="18">
      <c r="F461" s="10"/>
      <c r="G461" s="10"/>
    </row>
    <row r="462" spans="6:7" ht="18">
      <c r="F462" s="10"/>
      <c r="G462" s="10"/>
    </row>
    <row r="463" spans="6:7" ht="18">
      <c r="F463" s="10"/>
      <c r="G463" s="10"/>
    </row>
    <row r="464" spans="6:7" ht="18">
      <c r="F464" s="10"/>
      <c r="G464" s="10"/>
    </row>
    <row r="465" spans="6:7" ht="18">
      <c r="F465" s="10"/>
      <c r="G465" s="10"/>
    </row>
    <row r="466" spans="6:7" ht="18">
      <c r="F466" s="10"/>
      <c r="G466" s="10"/>
    </row>
    <row r="467" spans="6:7" ht="18">
      <c r="F467" s="10"/>
      <c r="G467" s="10"/>
    </row>
    <row r="468" spans="6:7" ht="18">
      <c r="F468" s="10"/>
      <c r="G468" s="10"/>
    </row>
    <row r="469" spans="6:7" ht="18">
      <c r="F469" s="10"/>
      <c r="G469" s="10"/>
    </row>
    <row r="470" spans="6:7" ht="18">
      <c r="F470" s="10"/>
      <c r="G470" s="10"/>
    </row>
    <row r="471" spans="6:7" ht="18">
      <c r="F471" s="10"/>
      <c r="G471" s="10"/>
    </row>
    <row r="472" spans="6:7" ht="18">
      <c r="F472" s="10"/>
      <c r="G472" s="10"/>
    </row>
    <row r="473" spans="6:7" ht="18">
      <c r="F473" s="10"/>
      <c r="G473" s="10"/>
    </row>
    <row r="474" spans="6:7" ht="18">
      <c r="F474" s="10"/>
      <c r="G474" s="10"/>
    </row>
    <row r="475" spans="6:7" ht="18">
      <c r="F475" s="10"/>
      <c r="G475" s="10"/>
    </row>
    <row r="476" spans="6:7" ht="18">
      <c r="F476" s="10"/>
      <c r="G476" s="10"/>
    </row>
    <row r="477" spans="6:7" ht="18">
      <c r="F477" s="10"/>
      <c r="G477" s="10"/>
    </row>
    <row r="478" spans="6:7" ht="18">
      <c r="F478" s="10"/>
      <c r="G478" s="10"/>
    </row>
    <row r="479" spans="6:7" ht="18">
      <c r="F479" s="10"/>
      <c r="G479" s="10"/>
    </row>
    <row r="480" spans="6:7" ht="18">
      <c r="F480" s="10"/>
      <c r="G480" s="10"/>
    </row>
    <row r="481" spans="6:7" ht="18">
      <c r="F481" s="10"/>
      <c r="G481" s="10"/>
    </row>
    <row r="482" spans="6:7" ht="18">
      <c r="F482" s="10"/>
      <c r="G482" s="10"/>
    </row>
    <row r="483" spans="6:7" ht="18">
      <c r="F483" s="10"/>
      <c r="G483" s="10"/>
    </row>
    <row r="484" spans="6:7" ht="18">
      <c r="F484" s="10"/>
      <c r="G484" s="10"/>
    </row>
    <row r="485" spans="6:7" ht="18">
      <c r="F485" s="10"/>
      <c r="G485" s="10"/>
    </row>
    <row r="486" spans="6:7" ht="18">
      <c r="F486" s="10"/>
      <c r="G486" s="10"/>
    </row>
    <row r="487" spans="6:7" ht="18">
      <c r="F487" s="10"/>
      <c r="G487" s="10"/>
    </row>
    <row r="488" spans="6:7" ht="18">
      <c r="F488" s="10"/>
      <c r="G488" s="10"/>
    </row>
    <row r="489" spans="6:7" ht="18">
      <c r="F489" s="10"/>
      <c r="G489" s="10"/>
    </row>
    <row r="490" spans="6:7" ht="18">
      <c r="F490" s="10"/>
      <c r="G490" s="10"/>
    </row>
    <row r="491" spans="6:7" ht="18">
      <c r="F491" s="10"/>
      <c r="G491" s="10"/>
    </row>
    <row r="492" spans="6:7" ht="18">
      <c r="F492" s="10"/>
      <c r="G492" s="10"/>
    </row>
    <row r="493" spans="6:7" ht="18">
      <c r="F493" s="10"/>
      <c r="G493" s="10"/>
    </row>
    <row r="494" spans="6:7" ht="18">
      <c r="F494" s="10"/>
      <c r="G494" s="10"/>
    </row>
    <row r="495" spans="6:7" ht="18">
      <c r="F495" s="10"/>
      <c r="G495" s="10"/>
    </row>
    <row r="496" spans="6:7" ht="18">
      <c r="F496" s="10"/>
      <c r="G496" s="10"/>
    </row>
    <row r="497" spans="6:7" ht="18">
      <c r="F497" s="10"/>
      <c r="G497" s="10"/>
    </row>
    <row r="498" spans="6:7" ht="18">
      <c r="F498" s="10"/>
      <c r="G498" s="10"/>
    </row>
    <row r="499" spans="6:7" ht="18">
      <c r="F499" s="10"/>
      <c r="G499" s="10"/>
    </row>
    <row r="500" spans="6:7" ht="18">
      <c r="F500" s="10"/>
      <c r="G500" s="10"/>
    </row>
    <row r="501" spans="6:7" ht="18">
      <c r="F501" s="10"/>
      <c r="G501" s="10"/>
    </row>
    <row r="502" spans="6:7" ht="18">
      <c r="F502" s="10"/>
      <c r="G502" s="10"/>
    </row>
    <row r="503" spans="6:7" ht="18">
      <c r="F503" s="10"/>
      <c r="G503" s="10"/>
    </row>
    <row r="504" spans="6:7" ht="18">
      <c r="F504" s="10"/>
      <c r="G504" s="10"/>
    </row>
    <row r="505" spans="6:7" ht="18">
      <c r="F505" s="10"/>
      <c r="G505" s="10"/>
    </row>
    <row r="506" spans="6:7" ht="18">
      <c r="F506" s="10"/>
      <c r="G506" s="10"/>
    </row>
    <row r="507" spans="6:7" ht="18">
      <c r="F507" s="10"/>
      <c r="G507" s="10"/>
    </row>
    <row r="508" spans="6:7" ht="18">
      <c r="F508" s="10"/>
      <c r="G508" s="10"/>
    </row>
    <row r="509" spans="6:7" ht="18">
      <c r="F509" s="10"/>
      <c r="G509" s="10"/>
    </row>
    <row r="510" spans="6:7" ht="18">
      <c r="F510" s="10"/>
      <c r="G510" s="10"/>
    </row>
    <row r="511" spans="6:7" ht="18">
      <c r="F511" s="10"/>
      <c r="G511" s="10"/>
    </row>
    <row r="512" spans="6:7" ht="18">
      <c r="F512" s="10"/>
      <c r="G512" s="10"/>
    </row>
    <row r="513" spans="6:7" ht="18">
      <c r="F513" s="10"/>
      <c r="G513" s="10"/>
    </row>
    <row r="514" spans="6:7" ht="18">
      <c r="F514" s="10"/>
      <c r="G514" s="10"/>
    </row>
    <row r="515" spans="6:7" ht="18">
      <c r="F515" s="10"/>
      <c r="G515" s="10"/>
    </row>
    <row r="516" spans="6:7" ht="18">
      <c r="F516" s="10"/>
      <c r="G516" s="10"/>
    </row>
    <row r="517" spans="6:7" ht="18">
      <c r="F517" s="10"/>
      <c r="G517" s="10"/>
    </row>
    <row r="518" spans="6:7" ht="18">
      <c r="F518" s="10"/>
      <c r="G518" s="10"/>
    </row>
    <row r="519" spans="6:7" ht="18">
      <c r="F519" s="10"/>
      <c r="G519" s="10"/>
    </row>
    <row r="520" spans="6:7" ht="18">
      <c r="F520" s="10"/>
      <c r="G520" s="10"/>
    </row>
    <row r="521" spans="6:7" ht="18">
      <c r="F521" s="10"/>
      <c r="G521" s="10"/>
    </row>
    <row r="522" spans="6:7" ht="18">
      <c r="F522" s="10"/>
      <c r="G522" s="10"/>
    </row>
    <row r="523" spans="6:7" ht="18">
      <c r="F523" s="10"/>
      <c r="G523" s="10"/>
    </row>
    <row r="524" spans="6:7" ht="18">
      <c r="F524" s="10"/>
      <c r="G524" s="10"/>
    </row>
    <row r="525" spans="6:7" ht="18">
      <c r="F525" s="10"/>
      <c r="G525" s="10"/>
    </row>
    <row r="526" spans="6:7" ht="18">
      <c r="F526" s="10"/>
      <c r="G526" s="10"/>
    </row>
    <row r="527" spans="6:7" ht="18">
      <c r="F527" s="10"/>
      <c r="G527" s="10"/>
    </row>
    <row r="528" spans="6:7" ht="18">
      <c r="F528" s="10"/>
      <c r="G528" s="10"/>
    </row>
    <row r="529" spans="6:7" ht="18">
      <c r="F529" s="10"/>
      <c r="G529" s="10"/>
    </row>
    <row r="530" spans="6:7" ht="18">
      <c r="F530" s="10"/>
      <c r="G530" s="10"/>
    </row>
    <row r="531" spans="6:7" ht="18">
      <c r="F531" s="10"/>
      <c r="G531" s="10"/>
    </row>
    <row r="532" spans="6:7" ht="18">
      <c r="F532" s="10"/>
      <c r="G532" s="10"/>
    </row>
    <row r="533" spans="6:7" ht="18">
      <c r="F533" s="10"/>
      <c r="G533" s="10"/>
    </row>
    <row r="534" spans="6:7" ht="18">
      <c r="F534" s="10"/>
      <c r="G534" s="10"/>
    </row>
    <row r="535" spans="6:7" ht="18">
      <c r="F535" s="10"/>
      <c r="G535" s="10"/>
    </row>
    <row r="536" spans="6:7" ht="18">
      <c r="F536" s="10"/>
      <c r="G536" s="10"/>
    </row>
    <row r="537" spans="6:7" ht="18">
      <c r="F537" s="10"/>
      <c r="G537" s="10"/>
    </row>
    <row r="538" spans="6:7" ht="18">
      <c r="F538" s="10"/>
      <c r="G538" s="10"/>
    </row>
    <row r="539" spans="6:7" ht="18">
      <c r="F539" s="10"/>
      <c r="G539" s="10"/>
    </row>
    <row r="540" spans="6:7" ht="18">
      <c r="F540" s="10"/>
      <c r="G540" s="10"/>
    </row>
    <row r="541" spans="6:7" ht="18">
      <c r="F541" s="10"/>
      <c r="G541" s="10"/>
    </row>
    <row r="542" spans="6:7" ht="18">
      <c r="F542" s="10"/>
      <c r="G542" s="10"/>
    </row>
    <row r="543" spans="6:7" ht="18">
      <c r="F543" s="10"/>
      <c r="G543" s="10"/>
    </row>
    <row r="544" spans="6:7" ht="18">
      <c r="F544" s="10"/>
      <c r="G544" s="10"/>
    </row>
    <row r="545" spans="6:7" ht="18">
      <c r="F545" s="10"/>
      <c r="G545" s="10"/>
    </row>
    <row r="546" spans="6:7" ht="18">
      <c r="F546" s="10"/>
      <c r="G546" s="10"/>
    </row>
    <row r="547" spans="6:7" ht="18">
      <c r="F547" s="10"/>
      <c r="G547" s="10"/>
    </row>
    <row r="548" spans="6:7" ht="18">
      <c r="F548" s="10"/>
      <c r="G548" s="10"/>
    </row>
    <row r="549" spans="6:7" ht="18">
      <c r="F549" s="10"/>
      <c r="G549" s="10"/>
    </row>
    <row r="550" spans="6:7" ht="18">
      <c r="F550" s="10"/>
      <c r="G550" s="10"/>
    </row>
    <row r="551" spans="6:7" ht="18">
      <c r="F551" s="10"/>
      <c r="G551" s="10"/>
    </row>
    <row r="552" spans="6:7" ht="18">
      <c r="F552" s="10"/>
      <c r="G552" s="10"/>
    </row>
    <row r="553" spans="6:7" ht="18">
      <c r="F553" s="10"/>
      <c r="G553" s="10"/>
    </row>
    <row r="554" spans="6:7" ht="18">
      <c r="F554" s="10"/>
      <c r="G554" s="10"/>
    </row>
    <row r="555" spans="6:7" ht="18">
      <c r="F555" s="10"/>
      <c r="G555" s="10"/>
    </row>
    <row r="556" spans="6:7" ht="18">
      <c r="F556" s="10"/>
      <c r="G556" s="10"/>
    </row>
    <row r="557" spans="6:7" ht="18">
      <c r="F557" s="10"/>
      <c r="G557" s="10"/>
    </row>
    <row r="558" spans="6:7" ht="18">
      <c r="F558" s="10"/>
      <c r="G558" s="10"/>
    </row>
    <row r="559" spans="6:7" ht="18">
      <c r="F559" s="10"/>
      <c r="G559" s="10"/>
    </row>
    <row r="560" spans="6:7" ht="18">
      <c r="F560" s="10"/>
      <c r="G560" s="10"/>
    </row>
    <row r="561" spans="6:7" ht="18">
      <c r="F561" s="10"/>
      <c r="G561" s="10"/>
    </row>
    <row r="562" spans="6:7" ht="18">
      <c r="F562" s="10"/>
      <c r="G562" s="10"/>
    </row>
    <row r="563" spans="6:7" ht="18">
      <c r="F563" s="10"/>
      <c r="G563" s="10"/>
    </row>
    <row r="564" spans="6:7" ht="18">
      <c r="F564" s="10"/>
      <c r="G564" s="10"/>
    </row>
    <row r="565" spans="6:7" ht="18">
      <c r="F565" s="10"/>
      <c r="G565" s="10"/>
    </row>
    <row r="566" spans="6:7" ht="18">
      <c r="F566" s="10"/>
      <c r="G566" s="10"/>
    </row>
    <row r="567" spans="6:7" ht="18">
      <c r="F567" s="10"/>
      <c r="G567" s="10"/>
    </row>
    <row r="568" spans="6:7" ht="18">
      <c r="F568" s="10"/>
      <c r="G568" s="10"/>
    </row>
    <row r="569" spans="6:7" ht="18">
      <c r="F569" s="10"/>
      <c r="G569" s="10"/>
    </row>
    <row r="570" spans="6:7" ht="18">
      <c r="F570" s="10"/>
      <c r="G570" s="10"/>
    </row>
    <row r="571" spans="6:7" ht="18">
      <c r="F571" s="10"/>
      <c r="G571" s="10"/>
    </row>
    <row r="572" spans="6:7" ht="18">
      <c r="F572" s="10"/>
      <c r="G572" s="10"/>
    </row>
    <row r="573" spans="6:7" ht="18">
      <c r="F573" s="10"/>
      <c r="G573" s="10"/>
    </row>
    <row r="574" spans="6:7" ht="18">
      <c r="F574" s="10"/>
      <c r="G574" s="10"/>
    </row>
    <row r="575" spans="6:7" ht="18">
      <c r="F575" s="10"/>
      <c r="G575" s="10"/>
    </row>
    <row r="576" spans="6:7" ht="18">
      <c r="F576" s="10"/>
      <c r="G576" s="10"/>
    </row>
    <row r="577" spans="6:7" ht="18">
      <c r="F577" s="10"/>
      <c r="G577" s="10"/>
    </row>
    <row r="578" spans="6:7" ht="18">
      <c r="F578" s="10"/>
      <c r="G578" s="10"/>
    </row>
    <row r="579" spans="6:7" ht="18">
      <c r="F579" s="10"/>
      <c r="G579" s="10"/>
    </row>
    <row r="580" spans="6:7" ht="18">
      <c r="F580" s="10"/>
      <c r="G580" s="10"/>
    </row>
    <row r="581" spans="6:7" ht="18">
      <c r="F581" s="10"/>
      <c r="G581" s="10"/>
    </row>
    <row r="582" spans="6:7" ht="18">
      <c r="F582" s="10"/>
      <c r="G582" s="10"/>
    </row>
    <row r="583" spans="6:7" ht="18">
      <c r="F583" s="10"/>
      <c r="G583" s="10"/>
    </row>
    <row r="584" spans="6:7" ht="18">
      <c r="F584" s="10"/>
      <c r="G584" s="10"/>
    </row>
    <row r="585" spans="6:7" ht="18">
      <c r="F585" s="10"/>
      <c r="G585" s="10"/>
    </row>
    <row r="586" spans="6:7" ht="18">
      <c r="F586" s="10"/>
      <c r="G586" s="10"/>
    </row>
    <row r="587" spans="6:7" ht="18">
      <c r="F587" s="10"/>
      <c r="G587" s="10"/>
    </row>
    <row r="588" spans="6:7" ht="18">
      <c r="F588" s="10"/>
      <c r="G588" s="10"/>
    </row>
    <row r="589" spans="6:7" ht="18">
      <c r="F589" s="10"/>
      <c r="G589" s="10"/>
    </row>
    <row r="590" spans="6:7" ht="18">
      <c r="F590" s="10"/>
      <c r="G590" s="10"/>
    </row>
    <row r="591" spans="6:7" ht="18">
      <c r="F591" s="10"/>
      <c r="G591" s="10"/>
    </row>
    <row r="592" spans="6:7" ht="18">
      <c r="F592" s="10"/>
      <c r="G592" s="10"/>
    </row>
    <row r="593" spans="6:7" ht="18">
      <c r="F593" s="10"/>
      <c r="G593" s="10"/>
    </row>
    <row r="594" spans="6:7" ht="18">
      <c r="F594" s="10"/>
      <c r="G594" s="10"/>
    </row>
    <row r="595" spans="6:7" ht="18">
      <c r="F595" s="10"/>
      <c r="G595" s="10"/>
    </row>
    <row r="596" spans="6:7" ht="18">
      <c r="F596" s="10"/>
      <c r="G596" s="10"/>
    </row>
    <row r="597" spans="6:7" ht="18">
      <c r="F597" s="10"/>
      <c r="G597" s="10"/>
    </row>
    <row r="598" spans="6:7" ht="18">
      <c r="F598" s="10"/>
      <c r="G598" s="10"/>
    </row>
    <row r="599" spans="6:7" ht="18">
      <c r="F599" s="10"/>
      <c r="G599" s="10"/>
    </row>
    <row r="600" spans="6:7" ht="18">
      <c r="F600" s="10"/>
      <c r="G600" s="10"/>
    </row>
    <row r="601" spans="6:7" ht="18">
      <c r="F601" s="10"/>
      <c r="G601" s="10"/>
    </row>
    <row r="602" spans="6:7" ht="18">
      <c r="F602" s="10"/>
      <c r="G602" s="10"/>
    </row>
    <row r="603" spans="6:7" ht="18">
      <c r="F603" s="10"/>
      <c r="G603" s="10"/>
    </row>
    <row r="604" spans="6:7" ht="18">
      <c r="F604" s="10"/>
      <c r="G604" s="10"/>
    </row>
    <row r="605" spans="6:7" ht="18">
      <c r="F605" s="10"/>
      <c r="G605" s="10"/>
    </row>
    <row r="606" spans="6:7" ht="18">
      <c r="F606" s="10"/>
      <c r="G606" s="10"/>
    </row>
    <row r="607" spans="6:7" ht="18">
      <c r="F607" s="10"/>
      <c r="G607" s="10"/>
    </row>
    <row r="608" spans="6:7" ht="18">
      <c r="F608" s="10"/>
      <c r="G608" s="10"/>
    </row>
    <row r="609" spans="6:7" ht="18">
      <c r="F609" s="10"/>
      <c r="G609" s="10"/>
    </row>
    <row r="610" spans="6:7" ht="18">
      <c r="F610" s="10"/>
      <c r="G610" s="10"/>
    </row>
    <row r="611" spans="6:7" ht="18">
      <c r="F611" s="10"/>
      <c r="G611" s="10"/>
    </row>
    <row r="612" spans="6:7" ht="18">
      <c r="F612" s="10"/>
      <c r="G612" s="10"/>
    </row>
    <row r="613" spans="6:7" ht="18">
      <c r="F613" s="10"/>
      <c r="G613" s="10"/>
    </row>
    <row r="614" spans="6:7" ht="18">
      <c r="F614" s="10"/>
      <c r="G614" s="10"/>
    </row>
    <row r="615" spans="6:7" ht="18">
      <c r="F615" s="10"/>
      <c r="G615" s="10"/>
    </row>
    <row r="616" spans="6:7" ht="18">
      <c r="F616" s="10"/>
      <c r="G616" s="10"/>
    </row>
    <row r="617" spans="6:7" ht="18">
      <c r="F617" s="10"/>
      <c r="G617" s="10"/>
    </row>
    <row r="618" spans="6:7" ht="18">
      <c r="F618" s="10"/>
      <c r="G618" s="10"/>
    </row>
    <row r="619" spans="6:7" ht="18">
      <c r="F619" s="10"/>
      <c r="G619" s="10"/>
    </row>
    <row r="620" spans="6:7" ht="18">
      <c r="F620" s="10"/>
      <c r="G620" s="10"/>
    </row>
    <row r="621" spans="6:7" ht="18">
      <c r="F621" s="10"/>
      <c r="G621" s="10"/>
    </row>
    <row r="622" spans="6:7" ht="18">
      <c r="F622" s="10"/>
      <c r="G622" s="10"/>
    </row>
    <row r="623" spans="6:7" ht="18">
      <c r="F623" s="10"/>
      <c r="G623" s="10"/>
    </row>
    <row r="624" spans="6:7" ht="18">
      <c r="F624" s="10"/>
      <c r="G624" s="10"/>
    </row>
    <row r="625" spans="6:7" ht="18">
      <c r="F625" s="10"/>
      <c r="G625" s="10"/>
    </row>
    <row r="626" spans="6:7" ht="18">
      <c r="F626" s="10"/>
      <c r="G626" s="10"/>
    </row>
    <row r="627" spans="6:7" ht="18">
      <c r="F627" s="10"/>
      <c r="G627" s="10"/>
    </row>
    <row r="628" spans="6:7" ht="18">
      <c r="F628" s="10"/>
      <c r="G628" s="10"/>
    </row>
    <row r="629" spans="6:7" ht="18">
      <c r="F629" s="10"/>
      <c r="G629" s="10"/>
    </row>
    <row r="630" spans="6:7" ht="18">
      <c r="F630" s="10"/>
      <c r="G630" s="10"/>
    </row>
    <row r="631" spans="6:7" ht="18">
      <c r="F631" s="10"/>
      <c r="G631" s="10"/>
    </row>
    <row r="632" spans="6:7" ht="18">
      <c r="F632" s="10"/>
      <c r="G632" s="10"/>
    </row>
    <row r="633" spans="6:7" ht="18">
      <c r="F633" s="10"/>
      <c r="G633" s="10"/>
    </row>
    <row r="634" spans="6:7" ht="18">
      <c r="F634" s="10"/>
      <c r="G634" s="10"/>
    </row>
    <row r="635" spans="6:7" ht="18">
      <c r="F635" s="10"/>
      <c r="G635" s="10"/>
    </row>
    <row r="636" spans="6:7" ht="18">
      <c r="F636" s="10"/>
      <c r="G636" s="10"/>
    </row>
    <row r="637" spans="6:7" ht="18">
      <c r="F637" s="10"/>
      <c r="G637" s="10"/>
    </row>
    <row r="638" spans="6:7" ht="18">
      <c r="F638" s="10"/>
      <c r="G638" s="10"/>
    </row>
    <row r="639" spans="6:7" ht="18">
      <c r="F639" s="10"/>
      <c r="G639" s="10"/>
    </row>
    <row r="640" spans="6:7" ht="18">
      <c r="F640" s="10"/>
      <c r="G640" s="10"/>
    </row>
    <row r="641" spans="6:7" ht="18">
      <c r="F641" s="10"/>
      <c r="G641" s="10"/>
    </row>
    <row r="642" spans="6:7" ht="18">
      <c r="F642" s="10"/>
      <c r="G642" s="10"/>
    </row>
    <row r="643" spans="6:7" ht="18">
      <c r="F643" s="10"/>
      <c r="G643" s="10"/>
    </row>
    <row r="644" spans="6:7" ht="18">
      <c r="F644" s="10"/>
      <c r="G644" s="10"/>
    </row>
    <row r="645" spans="6:7" ht="18">
      <c r="F645" s="10"/>
      <c r="G645" s="10"/>
    </row>
    <row r="646" spans="6:7" ht="18">
      <c r="F646" s="10"/>
      <c r="G646" s="10"/>
    </row>
    <row r="647" spans="6:7" ht="18">
      <c r="F647" s="10"/>
      <c r="G647" s="10"/>
    </row>
    <row r="648" spans="6:7" ht="18">
      <c r="F648" s="10"/>
      <c r="G648" s="10"/>
    </row>
    <row r="649" spans="6:7" ht="18">
      <c r="F649" s="10"/>
      <c r="G649" s="10"/>
    </row>
    <row r="650" spans="6:7" ht="18">
      <c r="F650" s="10"/>
      <c r="G650" s="10"/>
    </row>
    <row r="651" spans="6:7" ht="18">
      <c r="F651" s="10"/>
      <c r="G651" s="10"/>
    </row>
    <row r="652" spans="6:7" ht="18">
      <c r="F652" s="10"/>
      <c r="G652" s="10"/>
    </row>
    <row r="653" spans="6:7" ht="18">
      <c r="F653" s="10"/>
      <c r="G653" s="10"/>
    </row>
    <row r="654" spans="6:7" ht="18">
      <c r="F654" s="10"/>
      <c r="G654" s="10"/>
    </row>
    <row r="655" spans="6:7" ht="18">
      <c r="F655" s="10"/>
      <c r="G655" s="10"/>
    </row>
    <row r="656" spans="6:7" ht="18">
      <c r="F656" s="10"/>
      <c r="G656" s="10"/>
    </row>
    <row r="657" spans="6:7" ht="18">
      <c r="F657" s="10"/>
      <c r="G657" s="10"/>
    </row>
    <row r="658" spans="6:7" ht="18">
      <c r="F658" s="10"/>
      <c r="G658" s="10"/>
    </row>
    <row r="659" spans="6:7" ht="18">
      <c r="F659" s="10"/>
      <c r="G659" s="10"/>
    </row>
    <row r="660" spans="6:7" ht="18">
      <c r="F660" s="10"/>
      <c r="G660" s="10"/>
    </row>
    <row r="661" spans="6:7" ht="18">
      <c r="F661" s="10"/>
      <c r="G661" s="10"/>
    </row>
    <row r="662" spans="6:7" ht="18">
      <c r="F662" s="10"/>
      <c r="G662" s="10"/>
    </row>
    <row r="663" spans="6:7" ht="18">
      <c r="F663" s="10"/>
      <c r="G663" s="10"/>
    </row>
    <row r="664" spans="6:7" ht="18">
      <c r="F664" s="10"/>
      <c r="G664" s="10"/>
    </row>
    <row r="665" spans="6:7" ht="18">
      <c r="F665" s="10"/>
      <c r="G665" s="10"/>
    </row>
    <row r="666" spans="6:7" ht="18">
      <c r="F666" s="10"/>
      <c r="G666" s="10"/>
    </row>
    <row r="667" spans="6:7" ht="18">
      <c r="F667" s="10"/>
      <c r="G667" s="10"/>
    </row>
    <row r="668" spans="6:7" ht="18">
      <c r="F668" s="10"/>
      <c r="G668" s="10"/>
    </row>
    <row r="669" spans="6:7" ht="18">
      <c r="F669" s="10"/>
      <c r="G669" s="10"/>
    </row>
    <row r="670" spans="6:7" ht="18">
      <c r="F670" s="10"/>
      <c r="G670" s="10"/>
    </row>
    <row r="671" spans="6:7" ht="18">
      <c r="F671" s="10"/>
      <c r="G671" s="10"/>
    </row>
    <row r="672" spans="6:7" ht="18">
      <c r="F672" s="10"/>
      <c r="G672" s="10"/>
    </row>
    <row r="673" spans="6:7" ht="18">
      <c r="F673" s="10"/>
      <c r="G673" s="10"/>
    </row>
    <row r="674" spans="6:7" ht="18">
      <c r="F674" s="10"/>
      <c r="G674" s="10"/>
    </row>
    <row r="675" spans="6:7" ht="18">
      <c r="F675" s="10"/>
      <c r="G675" s="10"/>
    </row>
    <row r="676" spans="6:7" ht="18">
      <c r="F676" s="10"/>
      <c r="G676" s="10"/>
    </row>
    <row r="677" spans="6:7" ht="18">
      <c r="F677" s="10"/>
      <c r="G677" s="10"/>
    </row>
    <row r="678" spans="6:7" ht="18">
      <c r="F678" s="10"/>
      <c r="G678" s="10"/>
    </row>
    <row r="679" spans="6:7" ht="18">
      <c r="F679" s="10"/>
      <c r="G679" s="10"/>
    </row>
    <row r="680" spans="6:7" ht="18">
      <c r="F680" s="10"/>
      <c r="G680" s="10"/>
    </row>
    <row r="681" spans="6:7" ht="18">
      <c r="F681" s="10"/>
      <c r="G681" s="10"/>
    </row>
    <row r="682" spans="6:7" ht="18">
      <c r="F682" s="10"/>
      <c r="G682" s="10"/>
    </row>
    <row r="683" spans="6:7" ht="18">
      <c r="F683" s="10"/>
      <c r="G683" s="10"/>
    </row>
    <row r="684" spans="6:7" ht="18">
      <c r="F684" s="10"/>
      <c r="G684" s="10"/>
    </row>
    <row r="685" spans="6:7" ht="18">
      <c r="F685" s="10"/>
      <c r="G685" s="10"/>
    </row>
    <row r="686" spans="6:7" ht="18">
      <c r="F686" s="10"/>
      <c r="G686" s="10"/>
    </row>
    <row r="687" spans="6:7" ht="18">
      <c r="F687" s="10"/>
      <c r="G687" s="10"/>
    </row>
    <row r="688" spans="6:7" ht="18">
      <c r="F688" s="10"/>
      <c r="G688" s="10"/>
    </row>
    <row r="689" spans="6:7" ht="18">
      <c r="F689" s="10"/>
      <c r="G689" s="10"/>
    </row>
    <row r="690" spans="6:7" ht="18">
      <c r="F690" s="10"/>
      <c r="G690" s="10"/>
    </row>
    <row r="691" spans="6:7" ht="18">
      <c r="F691" s="10"/>
      <c r="G691" s="10"/>
    </row>
    <row r="692" spans="6:7" ht="18">
      <c r="F692" s="10"/>
      <c r="G692" s="10"/>
    </row>
    <row r="693" spans="6:7" ht="18">
      <c r="F693" s="10"/>
      <c r="G693" s="10"/>
    </row>
    <row r="694" spans="6:7" ht="18">
      <c r="F694" s="10"/>
      <c r="G694" s="10"/>
    </row>
    <row r="695" spans="6:7" ht="18">
      <c r="F695" s="10"/>
      <c r="G695" s="10"/>
    </row>
    <row r="696" spans="6:7" ht="18">
      <c r="F696" s="10"/>
      <c r="G696" s="10"/>
    </row>
    <row r="697" spans="6:7" ht="18">
      <c r="F697" s="10"/>
      <c r="G697" s="10"/>
    </row>
    <row r="698" spans="6:7" ht="18">
      <c r="F698" s="10"/>
      <c r="G698" s="10"/>
    </row>
    <row r="699" spans="6:7" ht="18">
      <c r="F699" s="10"/>
      <c r="G699" s="10"/>
    </row>
    <row r="700" spans="6:7" ht="18">
      <c r="F700" s="10"/>
      <c r="G700" s="10"/>
    </row>
    <row r="701" spans="6:7" ht="18">
      <c r="F701" s="10"/>
      <c r="G701" s="10"/>
    </row>
    <row r="702" spans="6:7" ht="18">
      <c r="F702" s="10"/>
      <c r="G702" s="10"/>
    </row>
    <row r="703" spans="6:7" ht="18">
      <c r="F703" s="10"/>
      <c r="G703" s="10"/>
    </row>
    <row r="704" spans="6:7" ht="18">
      <c r="F704" s="10"/>
      <c r="G704" s="10"/>
    </row>
    <row r="705" spans="6:7" ht="18">
      <c r="F705" s="10"/>
      <c r="G705" s="10"/>
    </row>
    <row r="706" spans="6:7" ht="18">
      <c r="F706" s="10"/>
      <c r="G706" s="10"/>
    </row>
    <row r="707" spans="6:7" ht="18">
      <c r="F707" s="10"/>
      <c r="G707" s="10"/>
    </row>
    <row r="708" spans="6:7" ht="18">
      <c r="F708" s="10"/>
      <c r="G708" s="10"/>
    </row>
    <row r="709" spans="6:7" ht="18">
      <c r="F709" s="10"/>
      <c r="G709" s="10"/>
    </row>
    <row r="710" spans="6:7" ht="18">
      <c r="F710" s="10"/>
      <c r="G710" s="10"/>
    </row>
    <row r="711" spans="6:7" ht="18">
      <c r="F711" s="10"/>
      <c r="G711" s="10"/>
    </row>
    <row r="712" spans="6:7" ht="18">
      <c r="F712" s="10"/>
      <c r="G712" s="10"/>
    </row>
    <row r="713" spans="6:7" ht="18">
      <c r="F713" s="10"/>
      <c r="G713" s="10"/>
    </row>
    <row r="714" spans="6:7" ht="18">
      <c r="F714" s="10"/>
      <c r="G714" s="10"/>
    </row>
    <row r="715" spans="6:7" ht="18">
      <c r="F715" s="10"/>
      <c r="G715" s="10"/>
    </row>
    <row r="716" spans="6:7" ht="18">
      <c r="F716" s="10"/>
      <c r="G716" s="10"/>
    </row>
    <row r="717" spans="6:7" ht="18">
      <c r="F717" s="10"/>
      <c r="G717" s="10"/>
    </row>
    <row r="718" spans="6:7" ht="18">
      <c r="F718" s="10"/>
      <c r="G718" s="10"/>
    </row>
    <row r="719" spans="6:7" ht="18">
      <c r="F719" s="10"/>
      <c r="G719" s="10"/>
    </row>
    <row r="720" spans="6:7" ht="18">
      <c r="F720" s="10"/>
      <c r="G720" s="10"/>
    </row>
    <row r="721" spans="6:7" ht="18">
      <c r="F721" s="10"/>
      <c r="G721" s="10"/>
    </row>
    <row r="722" spans="6:7" ht="18">
      <c r="F722" s="10"/>
      <c r="G722" s="10"/>
    </row>
    <row r="723" spans="6:7" ht="18">
      <c r="F723" s="10"/>
      <c r="G723" s="10"/>
    </row>
    <row r="724" spans="6:7" ht="18">
      <c r="F724" s="10"/>
      <c r="G724" s="10"/>
    </row>
    <row r="725" spans="6:7" ht="18">
      <c r="F725" s="10"/>
      <c r="G725" s="10"/>
    </row>
    <row r="726" spans="6:7" ht="18">
      <c r="F726" s="10"/>
      <c r="G726" s="10"/>
    </row>
    <row r="727" spans="6:7" ht="18">
      <c r="F727" s="10"/>
      <c r="G727" s="10"/>
    </row>
    <row r="728" spans="6:7" ht="18">
      <c r="F728" s="10"/>
      <c r="G728" s="10"/>
    </row>
    <row r="729" spans="6:7" ht="18">
      <c r="F729" s="10"/>
      <c r="G729" s="10"/>
    </row>
    <row r="730" spans="6:7" ht="18">
      <c r="F730" s="10"/>
      <c r="G730" s="10"/>
    </row>
    <row r="731" spans="6:7" ht="18">
      <c r="F731" s="10"/>
      <c r="G731" s="10"/>
    </row>
    <row r="732" spans="6:7" ht="18">
      <c r="F732" s="10"/>
      <c r="G732" s="10"/>
    </row>
    <row r="733" spans="6:7" ht="18">
      <c r="F733" s="10"/>
      <c r="G733" s="10"/>
    </row>
    <row r="734" spans="6:7" ht="18">
      <c r="F734" s="10"/>
      <c r="G734" s="10"/>
    </row>
    <row r="735" spans="6:7" ht="18">
      <c r="F735" s="10"/>
      <c r="G735" s="10"/>
    </row>
    <row r="736" spans="6:7" ht="18">
      <c r="F736" s="10"/>
      <c r="G736" s="10"/>
    </row>
    <row r="737" spans="6:7" ht="18">
      <c r="F737" s="10"/>
      <c r="G737" s="10"/>
    </row>
    <row r="738" spans="6:7" ht="18">
      <c r="F738" s="10"/>
      <c r="G738" s="10"/>
    </row>
    <row r="739" spans="6:7" ht="18">
      <c r="F739" s="10"/>
      <c r="G739" s="10"/>
    </row>
    <row r="740" spans="6:7" ht="18">
      <c r="F740" s="10"/>
      <c r="G740" s="10"/>
    </row>
    <row r="741" spans="6:7" ht="18">
      <c r="F741" s="10"/>
      <c r="G741" s="10"/>
    </row>
    <row r="742" spans="6:7" ht="18">
      <c r="F742" s="10"/>
      <c r="G742" s="10"/>
    </row>
    <row r="743" spans="6:7" ht="18">
      <c r="F743" s="10"/>
      <c r="G743" s="10"/>
    </row>
    <row r="744" spans="6:7" ht="18">
      <c r="F744" s="10"/>
      <c r="G744" s="10"/>
    </row>
    <row r="745" spans="6:7" ht="18">
      <c r="F745" s="10"/>
      <c r="G745" s="10"/>
    </row>
    <row r="746" spans="6:7" ht="18">
      <c r="F746" s="10"/>
      <c r="G746" s="10"/>
    </row>
    <row r="747" spans="6:7" ht="18">
      <c r="F747" s="10"/>
      <c r="G747" s="10"/>
    </row>
    <row r="748" spans="6:7" ht="18">
      <c r="F748" s="10"/>
      <c r="G748" s="10"/>
    </row>
    <row r="749" spans="6:7" ht="18">
      <c r="F749" s="10"/>
      <c r="G749" s="10"/>
    </row>
    <row r="750" spans="6:7" ht="18">
      <c r="F750" s="10"/>
      <c r="G750" s="10"/>
    </row>
    <row r="751" spans="6:7" ht="18">
      <c r="F751" s="10"/>
      <c r="G751" s="10"/>
    </row>
    <row r="752" spans="6:7" ht="18">
      <c r="F752" s="10"/>
      <c r="G752" s="10"/>
    </row>
    <row r="753" spans="6:7" ht="18">
      <c r="F753" s="10"/>
      <c r="G753" s="10"/>
    </row>
    <row r="754" spans="6:7" ht="18">
      <c r="F754" s="10"/>
      <c r="G754" s="10"/>
    </row>
    <row r="755" spans="6:7" ht="18">
      <c r="F755" s="10"/>
      <c r="G755" s="10"/>
    </row>
    <row r="756" spans="6:7" ht="18">
      <c r="F756" s="10"/>
      <c r="G756" s="10"/>
    </row>
    <row r="757" spans="6:7" ht="18">
      <c r="F757" s="10"/>
      <c r="G757" s="10"/>
    </row>
    <row r="758" spans="6:7" ht="18">
      <c r="F758" s="10"/>
      <c r="G758" s="10"/>
    </row>
    <row r="759" spans="6:7" ht="18">
      <c r="F759" s="10"/>
      <c r="G759" s="10"/>
    </row>
    <row r="760" spans="6:7" ht="18">
      <c r="F760" s="10"/>
      <c r="G760" s="10"/>
    </row>
    <row r="761" spans="6:7" ht="18">
      <c r="F761" s="10"/>
      <c r="G761" s="10"/>
    </row>
    <row r="762" spans="6:7" ht="18">
      <c r="F762" s="10"/>
      <c r="G762" s="10"/>
    </row>
    <row r="763" spans="6:7" ht="18">
      <c r="F763" s="10"/>
      <c r="G763" s="10"/>
    </row>
    <row r="764" spans="6:7" ht="18">
      <c r="F764" s="10"/>
      <c r="G764" s="10"/>
    </row>
    <row r="765" spans="6:7" ht="18">
      <c r="F765" s="10"/>
      <c r="G765" s="10"/>
    </row>
    <row r="766" spans="6:7" ht="18">
      <c r="F766" s="10"/>
      <c r="G766" s="10"/>
    </row>
    <row r="767" spans="6:7" ht="18">
      <c r="F767" s="10"/>
      <c r="G767" s="10"/>
    </row>
    <row r="768" spans="6:7" ht="18">
      <c r="F768" s="10"/>
      <c r="G768" s="10"/>
    </row>
    <row r="769" spans="6:7" ht="18">
      <c r="F769" s="10"/>
      <c r="G769" s="10"/>
    </row>
    <row r="770" spans="6:7" ht="18">
      <c r="F770" s="10"/>
      <c r="G770" s="10"/>
    </row>
    <row r="771" spans="6:7" ht="18">
      <c r="F771" s="10"/>
      <c r="G771" s="10"/>
    </row>
    <row r="772" spans="6:7" ht="18">
      <c r="F772" s="10"/>
      <c r="G772" s="10"/>
    </row>
    <row r="773" spans="6:7" ht="18">
      <c r="F773" s="10"/>
      <c r="G773" s="10"/>
    </row>
    <row r="774" spans="6:7" ht="18">
      <c r="F774" s="10"/>
      <c r="G774" s="10"/>
    </row>
    <row r="775" spans="6:7" ht="18">
      <c r="F775" s="10"/>
      <c r="G775" s="10"/>
    </row>
    <row r="776" spans="6:7" ht="18">
      <c r="F776" s="10"/>
      <c r="G776" s="10"/>
    </row>
    <row r="777" spans="6:7" ht="18">
      <c r="F777" s="10"/>
      <c r="G777" s="10"/>
    </row>
    <row r="778" spans="6:7" ht="18">
      <c r="F778" s="10"/>
      <c r="G778" s="10"/>
    </row>
    <row r="779" spans="6:7" ht="18">
      <c r="F779" s="10"/>
      <c r="G779" s="10"/>
    </row>
    <row r="780" spans="6:7" ht="18">
      <c r="F780" s="10"/>
      <c r="G780" s="10"/>
    </row>
    <row r="781" spans="6:7" ht="18">
      <c r="F781" s="10"/>
      <c r="G781" s="10"/>
    </row>
    <row r="782" spans="6:7" ht="18">
      <c r="F782" s="10"/>
      <c r="G782" s="10"/>
    </row>
    <row r="783" spans="6:7" ht="18">
      <c r="F783" s="10"/>
      <c r="G783" s="10"/>
    </row>
    <row r="784" spans="6:7" ht="18">
      <c r="F784" s="10"/>
      <c r="G784" s="10"/>
    </row>
    <row r="785" spans="6:7" ht="18">
      <c r="F785" s="10"/>
      <c r="G785" s="10"/>
    </row>
    <row r="786" spans="6:7" ht="18">
      <c r="F786" s="10"/>
      <c r="G786" s="10"/>
    </row>
    <row r="787" spans="6:7" ht="18">
      <c r="F787" s="10"/>
      <c r="G787" s="10"/>
    </row>
    <row r="788" spans="6:7" ht="18">
      <c r="F788" s="10"/>
      <c r="G788" s="10"/>
    </row>
    <row r="789" spans="6:7" ht="18">
      <c r="F789" s="10"/>
      <c r="G789" s="10"/>
    </row>
    <row r="790" spans="6:7" ht="18">
      <c r="F790" s="10"/>
      <c r="G790" s="10"/>
    </row>
    <row r="791" spans="6:7" ht="18">
      <c r="F791" s="10"/>
      <c r="G791" s="10"/>
    </row>
    <row r="792" spans="6:7" ht="18">
      <c r="F792" s="10"/>
      <c r="G792" s="10"/>
    </row>
    <row r="793" spans="6:7" ht="18">
      <c r="F793" s="10"/>
      <c r="G793" s="10"/>
    </row>
    <row r="794" spans="6:7" ht="18">
      <c r="F794" s="10"/>
      <c r="G794" s="10"/>
    </row>
    <row r="795" spans="6:7" ht="18">
      <c r="F795" s="10"/>
      <c r="G795" s="10"/>
    </row>
    <row r="796" spans="6:7" ht="18">
      <c r="F796" s="10"/>
      <c r="G796" s="10"/>
    </row>
    <row r="797" spans="6:7" ht="18">
      <c r="F797" s="10"/>
      <c r="G797" s="10"/>
    </row>
    <row r="798" spans="6:7" ht="18">
      <c r="F798" s="10"/>
      <c r="G798" s="10"/>
    </row>
    <row r="799" spans="6:7" ht="18">
      <c r="F799" s="10"/>
      <c r="G799" s="10"/>
    </row>
    <row r="800" spans="6:7" ht="18">
      <c r="F800" s="10"/>
      <c r="G800" s="10"/>
    </row>
    <row r="801" spans="6:7" ht="18">
      <c r="F801" s="10"/>
      <c r="G801" s="10"/>
    </row>
    <row r="802" spans="6:7" ht="18">
      <c r="F802" s="10"/>
      <c r="G802" s="10"/>
    </row>
    <row r="803" spans="6:7" ht="18">
      <c r="F803" s="10"/>
      <c r="G803" s="10"/>
    </row>
    <row r="804" spans="6:7" ht="18">
      <c r="F804" s="10"/>
      <c r="G804" s="10"/>
    </row>
    <row r="805" spans="6:7" ht="18">
      <c r="F805" s="10"/>
      <c r="G805" s="10"/>
    </row>
    <row r="806" spans="6:7" ht="18">
      <c r="F806" s="10"/>
      <c r="G806" s="10"/>
    </row>
    <row r="807" spans="6:7" ht="18">
      <c r="F807" s="10"/>
      <c r="G807" s="10"/>
    </row>
    <row r="808" spans="6:7" ht="18">
      <c r="F808" s="10"/>
      <c r="G808" s="10"/>
    </row>
    <row r="809" spans="6:7" ht="18">
      <c r="F809" s="10"/>
      <c r="G809" s="10"/>
    </row>
    <row r="810" spans="6:7" ht="18">
      <c r="F810" s="10"/>
      <c r="G810" s="10"/>
    </row>
    <row r="811" spans="6:7" ht="18">
      <c r="F811" s="10"/>
      <c r="G811" s="10"/>
    </row>
    <row r="812" spans="6:7" ht="18">
      <c r="F812" s="10"/>
      <c r="G812" s="10"/>
    </row>
    <row r="813" spans="6:7" ht="18">
      <c r="F813" s="10"/>
      <c r="G813" s="10"/>
    </row>
    <row r="814" spans="6:7" ht="18">
      <c r="F814" s="10"/>
      <c r="G814" s="10"/>
    </row>
    <row r="815" spans="6:7" ht="18">
      <c r="F815" s="10"/>
      <c r="G815" s="10"/>
    </row>
    <row r="816" spans="6:7" ht="18">
      <c r="F816" s="10"/>
      <c r="G816" s="10"/>
    </row>
    <row r="817" spans="6:7" ht="18">
      <c r="F817" s="10"/>
      <c r="G817" s="10"/>
    </row>
    <row r="818" spans="6:7" ht="18">
      <c r="F818" s="10"/>
      <c r="G818" s="10"/>
    </row>
    <row r="819" spans="6:7" ht="18">
      <c r="F819" s="10"/>
      <c r="G819" s="10"/>
    </row>
    <row r="820" spans="6:7" ht="18">
      <c r="F820" s="10"/>
      <c r="G820" s="10"/>
    </row>
    <row r="821" spans="6:7" ht="18">
      <c r="F821" s="10"/>
      <c r="G821" s="10"/>
    </row>
    <row r="822" spans="6:7" ht="18">
      <c r="F822" s="10"/>
      <c r="G822" s="10"/>
    </row>
    <row r="823" spans="6:7" ht="18">
      <c r="F823" s="10"/>
      <c r="G823" s="10"/>
    </row>
    <row r="824" spans="6:7" ht="18">
      <c r="F824" s="10"/>
      <c r="G824" s="10"/>
    </row>
    <row r="825" spans="6:7" ht="18">
      <c r="F825" s="10"/>
      <c r="G825" s="10"/>
    </row>
    <row r="826" spans="6:7" ht="18">
      <c r="F826" s="10"/>
      <c r="G826" s="10"/>
    </row>
    <row r="827" spans="6:7" ht="18">
      <c r="F827" s="10"/>
      <c r="G827" s="10"/>
    </row>
    <row r="828" spans="6:7" ht="18">
      <c r="F828" s="10"/>
      <c r="G828" s="10"/>
    </row>
    <row r="829" spans="6:7" ht="18">
      <c r="F829" s="10"/>
      <c r="G829" s="10"/>
    </row>
    <row r="830" spans="6:7" ht="18">
      <c r="F830" s="10"/>
      <c r="G830" s="10"/>
    </row>
    <row r="831" spans="6:7" ht="18">
      <c r="F831" s="10"/>
      <c r="G831" s="10"/>
    </row>
    <row r="832" spans="6:7" ht="18">
      <c r="F832" s="10"/>
      <c r="G832" s="10"/>
    </row>
    <row r="833" spans="6:7" ht="18">
      <c r="F833" s="10"/>
      <c r="G833" s="10"/>
    </row>
    <row r="834" spans="6:7" ht="18">
      <c r="F834" s="10"/>
      <c r="G834" s="10"/>
    </row>
    <row r="835" spans="6:7" ht="18">
      <c r="F835" s="10"/>
      <c r="G835" s="10"/>
    </row>
    <row r="836" spans="6:7" ht="18">
      <c r="F836" s="10"/>
      <c r="G836" s="10"/>
    </row>
    <row r="837" spans="6:7" ht="18">
      <c r="F837" s="10"/>
      <c r="G837" s="10"/>
    </row>
    <row r="838" spans="6:7" ht="18">
      <c r="F838" s="10"/>
      <c r="G838" s="10"/>
    </row>
    <row r="839" spans="6:7" ht="18">
      <c r="F839" s="10"/>
      <c r="G839" s="10"/>
    </row>
    <row r="840" spans="6:7" ht="18">
      <c r="F840" s="10"/>
      <c r="G840" s="10"/>
    </row>
    <row r="841" spans="6:7" ht="18">
      <c r="F841" s="10"/>
      <c r="G841" s="10"/>
    </row>
    <row r="842" spans="6:7" ht="18">
      <c r="F842" s="10"/>
      <c r="G842" s="10"/>
    </row>
    <row r="843" spans="6:7" ht="18">
      <c r="F843" s="10"/>
      <c r="G843" s="10"/>
    </row>
    <row r="844" spans="6:7" ht="18">
      <c r="F844" s="10"/>
      <c r="G844" s="10"/>
    </row>
    <row r="845" spans="6:7" ht="18">
      <c r="F845" s="10"/>
      <c r="G845" s="10"/>
    </row>
    <row r="846" spans="6:7" ht="18">
      <c r="F846" s="10"/>
      <c r="G846" s="10"/>
    </row>
    <row r="847" spans="6:7" ht="18">
      <c r="F847" s="10"/>
      <c r="G847" s="10"/>
    </row>
    <row r="848" spans="6:7" ht="18">
      <c r="F848" s="10"/>
      <c r="G848" s="10"/>
    </row>
    <row r="849" spans="6:7" ht="18">
      <c r="F849" s="10"/>
      <c r="G849" s="10"/>
    </row>
    <row r="850" spans="6:7" ht="18">
      <c r="F850" s="10"/>
      <c r="G850" s="10"/>
    </row>
    <row r="851" spans="6:7" ht="18">
      <c r="F851" s="10"/>
      <c r="G851" s="10"/>
    </row>
    <row r="852" spans="6:7" ht="18">
      <c r="F852" s="10"/>
      <c r="G852" s="10"/>
    </row>
    <row r="853" spans="6:7" ht="18">
      <c r="F853" s="10"/>
      <c r="G853" s="10"/>
    </row>
    <row r="854" spans="6:7" ht="18">
      <c r="F854" s="10"/>
      <c r="G854" s="10"/>
    </row>
    <row r="855" spans="6:7" ht="18">
      <c r="F855" s="10"/>
      <c r="G855" s="10"/>
    </row>
    <row r="856" spans="6:7" ht="18">
      <c r="F856" s="10"/>
      <c r="G856" s="10"/>
    </row>
    <row r="857" spans="6:7" ht="18">
      <c r="F857" s="10"/>
      <c r="G857" s="10"/>
    </row>
    <row r="858" spans="6:7" ht="18">
      <c r="F858" s="10"/>
      <c r="G858" s="10"/>
    </row>
    <row r="859" spans="6:7" ht="18">
      <c r="F859" s="10"/>
      <c r="G859" s="10"/>
    </row>
    <row r="860" spans="6:7" ht="18">
      <c r="F860" s="10"/>
      <c r="G860" s="10"/>
    </row>
    <row r="861" spans="6:7" ht="18">
      <c r="F861" s="10"/>
      <c r="G861" s="10"/>
    </row>
    <row r="862" spans="6:7" ht="18">
      <c r="F862" s="10"/>
      <c r="G862" s="10"/>
    </row>
    <row r="863" spans="6:7" ht="18">
      <c r="F863" s="10"/>
      <c r="G863" s="10"/>
    </row>
    <row r="864" spans="6:7" ht="18">
      <c r="F864" s="10"/>
      <c r="G864" s="10"/>
    </row>
    <row r="865" spans="6:7" ht="18">
      <c r="F865" s="10"/>
      <c r="G865" s="10"/>
    </row>
    <row r="866" spans="6:7" ht="18">
      <c r="F866" s="10"/>
      <c r="G866" s="10"/>
    </row>
  </sheetData>
  <sheetProtection/>
  <mergeCells count="8">
    <mergeCell ref="A306:J306"/>
    <mergeCell ref="A337:I337"/>
    <mergeCell ref="A4:I4"/>
    <mergeCell ref="A1:J1"/>
    <mergeCell ref="A59:J59"/>
    <mergeCell ref="A132:J132"/>
    <mergeCell ref="A189:J189"/>
    <mergeCell ref="A218:J218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1" r:id="rId2"/>
  <rowBreaks count="6" manualBreakCount="6">
    <brk id="45" max="9" man="1"/>
    <brk id="93" max="9" man="1"/>
    <brk id="146" max="9" man="1"/>
    <brk id="199" max="9" man="1"/>
    <brk id="250" max="9" man="1"/>
    <brk id="30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234"/>
  <sheetViews>
    <sheetView zoomScale="85" zoomScaleNormal="85" zoomScalePageLayoutView="0" workbookViewId="0" topLeftCell="B209">
      <selection activeCell="B229" sqref="B229"/>
    </sheetView>
  </sheetViews>
  <sheetFormatPr defaultColWidth="9.00390625" defaultRowHeight="12.75"/>
  <cols>
    <col min="1" max="1" width="9.125" style="74" customWidth="1"/>
    <col min="2" max="2" width="7.375" style="74" customWidth="1"/>
    <col min="3" max="3" width="30.125" style="74" customWidth="1"/>
    <col min="4" max="4" width="9.375" style="74" customWidth="1"/>
    <col min="5" max="5" width="20.25390625" style="74" customWidth="1"/>
    <col min="6" max="6" width="19.25390625" style="74" customWidth="1"/>
    <col min="7" max="7" width="19.875" style="74" customWidth="1"/>
    <col min="8" max="8" width="19.75390625" style="74" customWidth="1"/>
    <col min="9" max="9" width="20.00390625" style="74" customWidth="1"/>
    <col min="10" max="10" width="20.125" style="74" customWidth="1"/>
    <col min="11" max="11" width="19.00390625" style="74" customWidth="1"/>
    <col min="12" max="16384" width="9.125" style="74" customWidth="1"/>
  </cols>
  <sheetData>
    <row r="6" spans="2:11" ht="18">
      <c r="B6" s="71"/>
      <c r="C6" s="71"/>
      <c r="D6" s="71"/>
      <c r="E6" s="71"/>
      <c r="F6" s="72"/>
      <c r="G6" s="72"/>
      <c r="H6" s="72"/>
      <c r="I6" s="72"/>
      <c r="J6" s="71"/>
      <c r="K6" s="73"/>
    </row>
    <row r="7" spans="2:11" ht="72">
      <c r="B7" s="28" t="s">
        <v>125</v>
      </c>
      <c r="C7" s="28" t="s">
        <v>126</v>
      </c>
      <c r="D7" s="75" t="s">
        <v>141</v>
      </c>
      <c r="E7" s="75" t="s">
        <v>142</v>
      </c>
      <c r="F7" s="76" t="s">
        <v>135</v>
      </c>
      <c r="G7" s="77" t="s">
        <v>136</v>
      </c>
      <c r="H7" s="78" t="s">
        <v>137</v>
      </c>
      <c r="I7" s="76" t="s">
        <v>138</v>
      </c>
      <c r="J7" s="79" t="s">
        <v>139</v>
      </c>
      <c r="K7" s="80" t="s">
        <v>140</v>
      </c>
    </row>
    <row r="8" spans="2:11" ht="18">
      <c r="B8" s="151" t="s">
        <v>127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1" ht="18">
      <c r="B9" s="29">
        <v>1</v>
      </c>
      <c r="C9" s="45" t="s">
        <v>29</v>
      </c>
      <c r="D9" s="81" t="s">
        <v>144</v>
      </c>
      <c r="E9" s="46">
        <v>4</v>
      </c>
      <c r="F9" s="51">
        <v>2.145</v>
      </c>
      <c r="G9" s="82">
        <f>H9*100/E9</f>
        <v>59.583333333333336</v>
      </c>
      <c r="H9" s="83">
        <f aca="true" t="shared" si="0" ref="H9:H27">F9/0.9</f>
        <v>2.3833333333333333</v>
      </c>
      <c r="I9" s="51">
        <v>1.345</v>
      </c>
      <c r="J9" s="47">
        <f>K9*100/E9</f>
        <v>37.361111111111114</v>
      </c>
      <c r="K9" s="84">
        <f aca="true" t="shared" si="1" ref="K9:K27">I9/0.9</f>
        <v>1.4944444444444445</v>
      </c>
    </row>
    <row r="10" spans="2:11" ht="18">
      <c r="B10" s="29">
        <v>2</v>
      </c>
      <c r="C10" s="45" t="s">
        <v>21</v>
      </c>
      <c r="D10" s="81" t="s">
        <v>143</v>
      </c>
      <c r="E10" s="46">
        <v>1</v>
      </c>
      <c r="F10" s="51">
        <v>0.399</v>
      </c>
      <c r="G10" s="82">
        <f aca="true" t="shared" si="2" ref="G10:G27">H10*100/E10</f>
        <v>44.333333333333336</v>
      </c>
      <c r="H10" s="83">
        <f t="shared" si="0"/>
        <v>0.44333333333333336</v>
      </c>
      <c r="I10" s="51">
        <v>0.333</v>
      </c>
      <c r="J10" s="47">
        <f aca="true" t="shared" si="3" ref="J10:J27">K10*100/E10</f>
        <v>37</v>
      </c>
      <c r="K10" s="84">
        <f t="shared" si="1"/>
        <v>0.37</v>
      </c>
    </row>
    <row r="11" spans="2:11" ht="18">
      <c r="B11" s="29">
        <v>3</v>
      </c>
      <c r="C11" s="45" t="s">
        <v>33</v>
      </c>
      <c r="D11" s="81" t="s">
        <v>143</v>
      </c>
      <c r="E11" s="46">
        <v>2.5</v>
      </c>
      <c r="F11" s="51">
        <v>0.678</v>
      </c>
      <c r="G11" s="82">
        <f t="shared" si="2"/>
        <v>30.133333333333336</v>
      </c>
      <c r="H11" s="83">
        <f t="shared" si="0"/>
        <v>0.7533333333333334</v>
      </c>
      <c r="I11" s="51">
        <v>0.339</v>
      </c>
      <c r="J11" s="47">
        <f t="shared" si="3"/>
        <v>15.066666666666668</v>
      </c>
      <c r="K11" s="84">
        <f t="shared" si="1"/>
        <v>0.3766666666666667</v>
      </c>
    </row>
    <row r="12" spans="2:11" ht="18">
      <c r="B12" s="29">
        <v>4</v>
      </c>
      <c r="C12" s="85" t="s">
        <v>7</v>
      </c>
      <c r="D12" s="86" t="s">
        <v>144</v>
      </c>
      <c r="E12" s="22">
        <v>2.5</v>
      </c>
      <c r="F12" s="51">
        <v>0.666</v>
      </c>
      <c r="G12" s="82">
        <f t="shared" si="2"/>
        <v>29.6</v>
      </c>
      <c r="H12" s="83">
        <f t="shared" si="0"/>
        <v>0.74</v>
      </c>
      <c r="I12" s="51">
        <v>0.499</v>
      </c>
      <c r="J12" s="47">
        <f t="shared" si="3"/>
        <v>22.177777777777777</v>
      </c>
      <c r="K12" s="84">
        <f t="shared" si="1"/>
        <v>0.5544444444444444</v>
      </c>
    </row>
    <row r="13" spans="2:11" ht="18">
      <c r="B13" s="29">
        <v>5</v>
      </c>
      <c r="C13" s="45" t="s">
        <v>17</v>
      </c>
      <c r="D13" s="81" t="s">
        <v>144</v>
      </c>
      <c r="E13" s="46">
        <v>1</v>
      </c>
      <c r="F13" s="51">
        <v>0.218</v>
      </c>
      <c r="G13" s="82">
        <f t="shared" si="2"/>
        <v>24.22222222222222</v>
      </c>
      <c r="H13" s="83">
        <f t="shared" si="0"/>
        <v>0.24222222222222223</v>
      </c>
      <c r="I13" s="51">
        <v>0.101</v>
      </c>
      <c r="J13" s="47">
        <f t="shared" si="3"/>
        <v>11.222222222222221</v>
      </c>
      <c r="K13" s="84">
        <f t="shared" si="1"/>
        <v>0.11222222222222222</v>
      </c>
    </row>
    <row r="14" spans="2:11" ht="18">
      <c r="B14" s="29">
        <v>6</v>
      </c>
      <c r="C14" s="45" t="s">
        <v>31</v>
      </c>
      <c r="D14" s="81" t="s">
        <v>143</v>
      </c>
      <c r="E14" s="46">
        <v>1.6</v>
      </c>
      <c r="F14" s="51">
        <v>0.269</v>
      </c>
      <c r="G14" s="82">
        <f t="shared" si="2"/>
        <v>18.680555555555557</v>
      </c>
      <c r="H14" s="83">
        <f t="shared" si="0"/>
        <v>0.2988888888888889</v>
      </c>
      <c r="I14" s="51">
        <v>0.168</v>
      </c>
      <c r="J14" s="47">
        <f t="shared" si="3"/>
        <v>11.666666666666666</v>
      </c>
      <c r="K14" s="84">
        <f t="shared" si="1"/>
        <v>0.18666666666666668</v>
      </c>
    </row>
    <row r="15" spans="2:11" ht="18">
      <c r="B15" s="29">
        <v>7</v>
      </c>
      <c r="C15" s="45" t="s">
        <v>25</v>
      </c>
      <c r="D15" s="81" t="s">
        <v>143</v>
      </c>
      <c r="E15" s="46">
        <v>1.6</v>
      </c>
      <c r="F15" s="51">
        <v>0.235</v>
      </c>
      <c r="G15" s="82">
        <f t="shared" si="2"/>
        <v>16.31944444444444</v>
      </c>
      <c r="H15" s="83">
        <f t="shared" si="0"/>
        <v>0.26111111111111107</v>
      </c>
      <c r="I15" s="51">
        <v>0.134</v>
      </c>
      <c r="J15" s="47">
        <f t="shared" si="3"/>
        <v>9.305555555555557</v>
      </c>
      <c r="K15" s="84">
        <f t="shared" si="1"/>
        <v>0.1488888888888889</v>
      </c>
    </row>
    <row r="16" spans="2:11" ht="18">
      <c r="B16" s="29">
        <v>8</v>
      </c>
      <c r="C16" s="85" t="s">
        <v>15</v>
      </c>
      <c r="D16" s="86" t="s">
        <v>143</v>
      </c>
      <c r="E16" s="22">
        <v>1.6</v>
      </c>
      <c r="F16" s="51">
        <v>0.202</v>
      </c>
      <c r="G16" s="82">
        <f t="shared" si="2"/>
        <v>14.027777777777777</v>
      </c>
      <c r="H16" s="83">
        <f t="shared" si="0"/>
        <v>0.22444444444444445</v>
      </c>
      <c r="I16" s="51">
        <v>0.117</v>
      </c>
      <c r="J16" s="47">
        <f t="shared" si="3"/>
        <v>8.125</v>
      </c>
      <c r="K16" s="84">
        <f t="shared" si="1"/>
        <v>0.13</v>
      </c>
    </row>
    <row r="17" spans="2:11" ht="18">
      <c r="B17" s="29">
        <v>9</v>
      </c>
      <c r="C17" s="45" t="s">
        <v>19</v>
      </c>
      <c r="D17" s="81" t="s">
        <v>143</v>
      </c>
      <c r="E17" s="46">
        <v>1.6</v>
      </c>
      <c r="F17" s="51">
        <v>0.198</v>
      </c>
      <c r="G17" s="82">
        <f t="shared" si="2"/>
        <v>13.75</v>
      </c>
      <c r="H17" s="83">
        <f t="shared" si="0"/>
        <v>0.22</v>
      </c>
      <c r="I17" s="51">
        <v>0.165</v>
      </c>
      <c r="J17" s="47">
        <f t="shared" si="3"/>
        <v>11.458333333333334</v>
      </c>
      <c r="K17" s="84">
        <f t="shared" si="1"/>
        <v>0.18333333333333335</v>
      </c>
    </row>
    <row r="18" spans="2:11" ht="18">
      <c r="B18" s="29">
        <v>10</v>
      </c>
      <c r="C18" s="85" t="s">
        <v>9</v>
      </c>
      <c r="D18" s="86" t="s">
        <v>144</v>
      </c>
      <c r="E18" s="22">
        <v>1.6</v>
      </c>
      <c r="F18" s="51">
        <v>0.194</v>
      </c>
      <c r="G18" s="82">
        <f t="shared" si="2"/>
        <v>13.472222222222223</v>
      </c>
      <c r="H18" s="83">
        <f t="shared" si="0"/>
        <v>0.21555555555555556</v>
      </c>
      <c r="I18" s="51">
        <v>0.114</v>
      </c>
      <c r="J18" s="47">
        <f t="shared" si="3"/>
        <v>7.916666666666667</v>
      </c>
      <c r="K18" s="84">
        <f t="shared" si="1"/>
        <v>0.12666666666666668</v>
      </c>
    </row>
    <row r="19" spans="2:11" ht="18">
      <c r="B19" s="29">
        <v>11</v>
      </c>
      <c r="C19" s="81" t="s">
        <v>35</v>
      </c>
      <c r="D19" s="81" t="s">
        <v>143</v>
      </c>
      <c r="E19" s="46">
        <v>1.6</v>
      </c>
      <c r="F19" s="51">
        <v>0.163</v>
      </c>
      <c r="G19" s="82">
        <f t="shared" si="2"/>
        <v>11.319444444444443</v>
      </c>
      <c r="H19" s="83">
        <f t="shared" si="0"/>
        <v>0.1811111111111111</v>
      </c>
      <c r="I19" s="51">
        <v>0.003</v>
      </c>
      <c r="J19" s="47">
        <f t="shared" si="3"/>
        <v>0.20833333333333331</v>
      </c>
      <c r="K19" s="84">
        <f t="shared" si="1"/>
        <v>0.003333333333333333</v>
      </c>
    </row>
    <row r="20" spans="2:11" ht="18">
      <c r="B20" s="29">
        <v>12</v>
      </c>
      <c r="C20" s="45" t="s">
        <v>23</v>
      </c>
      <c r="D20" s="81" t="s">
        <v>143</v>
      </c>
      <c r="E20" s="46">
        <v>1.6</v>
      </c>
      <c r="F20" s="51">
        <v>0.145</v>
      </c>
      <c r="G20" s="82">
        <f t="shared" si="2"/>
        <v>10.069444444444443</v>
      </c>
      <c r="H20" s="83">
        <f t="shared" si="0"/>
        <v>0.1611111111111111</v>
      </c>
      <c r="I20" s="51">
        <v>0.064</v>
      </c>
      <c r="J20" s="47">
        <f t="shared" si="3"/>
        <v>4.444444444444444</v>
      </c>
      <c r="K20" s="84">
        <f t="shared" si="1"/>
        <v>0.07111111111111111</v>
      </c>
    </row>
    <row r="21" spans="2:11" ht="18">
      <c r="B21" s="29">
        <v>13</v>
      </c>
      <c r="C21" s="45" t="s">
        <v>27</v>
      </c>
      <c r="D21" s="81" t="s">
        <v>144</v>
      </c>
      <c r="E21" s="46">
        <v>1.6</v>
      </c>
      <c r="F21" s="51">
        <v>0.096</v>
      </c>
      <c r="G21" s="82">
        <f t="shared" si="2"/>
        <v>6.666666666666666</v>
      </c>
      <c r="H21" s="83">
        <f t="shared" si="0"/>
        <v>0.10666666666666666</v>
      </c>
      <c r="I21" s="51">
        <v>0.033</v>
      </c>
      <c r="J21" s="47">
        <f t="shared" si="3"/>
        <v>2.2916666666666665</v>
      </c>
      <c r="K21" s="84">
        <f t="shared" si="1"/>
        <v>0.03666666666666667</v>
      </c>
    </row>
    <row r="22" spans="2:11" ht="18">
      <c r="B22" s="29">
        <v>14</v>
      </c>
      <c r="C22" s="85" t="s">
        <v>1</v>
      </c>
      <c r="D22" s="21" t="s">
        <v>143</v>
      </c>
      <c r="E22" s="22">
        <v>10</v>
      </c>
      <c r="F22" s="51">
        <v>0.499</v>
      </c>
      <c r="G22" s="82">
        <f t="shared" si="2"/>
        <v>5.544444444444444</v>
      </c>
      <c r="H22" s="83">
        <f t="shared" si="0"/>
        <v>0.5544444444444444</v>
      </c>
      <c r="I22" s="51">
        <v>0.369</v>
      </c>
      <c r="J22" s="47">
        <f t="shared" si="3"/>
        <v>4.1</v>
      </c>
      <c r="K22" s="84">
        <f t="shared" si="1"/>
        <v>0.41</v>
      </c>
    </row>
    <row r="23" spans="2:11" ht="18">
      <c r="B23" s="29">
        <v>15</v>
      </c>
      <c r="C23" s="85" t="s">
        <v>11</v>
      </c>
      <c r="D23" s="86" t="s">
        <v>144</v>
      </c>
      <c r="E23" s="22">
        <v>1</v>
      </c>
      <c r="F23" s="51">
        <v>0.024</v>
      </c>
      <c r="G23" s="82">
        <f t="shared" si="2"/>
        <v>2.6666666666666665</v>
      </c>
      <c r="H23" s="83">
        <f t="shared" si="0"/>
        <v>0.026666666666666665</v>
      </c>
      <c r="I23" s="51">
        <v>0.024</v>
      </c>
      <c r="J23" s="47">
        <f t="shared" si="3"/>
        <v>2.6666666666666665</v>
      </c>
      <c r="K23" s="84">
        <f t="shared" si="1"/>
        <v>0.026666666666666665</v>
      </c>
    </row>
    <row r="24" spans="2:11" ht="18">
      <c r="B24" s="29">
        <v>16</v>
      </c>
      <c r="C24" s="85" t="s">
        <v>13</v>
      </c>
      <c r="D24" s="86" t="s">
        <v>144</v>
      </c>
      <c r="E24" s="22">
        <v>1.6</v>
      </c>
      <c r="F24" s="51">
        <v>0.033</v>
      </c>
      <c r="G24" s="82">
        <f t="shared" si="2"/>
        <v>2.2916666666666665</v>
      </c>
      <c r="H24" s="83">
        <f t="shared" si="0"/>
        <v>0.03666666666666667</v>
      </c>
      <c r="I24" s="51">
        <v>0.025</v>
      </c>
      <c r="J24" s="47">
        <f t="shared" si="3"/>
        <v>1.7361111111111112</v>
      </c>
      <c r="K24" s="84">
        <f t="shared" si="1"/>
        <v>0.02777777777777778</v>
      </c>
    </row>
    <row r="25" spans="2:11" ht="18">
      <c r="B25" s="29">
        <v>17</v>
      </c>
      <c r="C25" s="85" t="s">
        <v>3</v>
      </c>
      <c r="D25" s="86" t="s">
        <v>144</v>
      </c>
      <c r="E25" s="22">
        <v>1</v>
      </c>
      <c r="F25" s="51">
        <v>0.008</v>
      </c>
      <c r="G25" s="82">
        <f t="shared" si="2"/>
        <v>0.8888888888888888</v>
      </c>
      <c r="H25" s="83">
        <f t="shared" si="0"/>
        <v>0.008888888888888889</v>
      </c>
      <c r="I25" s="51">
        <v>0.005</v>
      </c>
      <c r="J25" s="47">
        <f t="shared" si="3"/>
        <v>0.5555555555555556</v>
      </c>
      <c r="K25" s="84">
        <f t="shared" si="1"/>
        <v>0.005555555555555556</v>
      </c>
    </row>
    <row r="26" spans="2:11" ht="18">
      <c r="B26" s="29">
        <v>18</v>
      </c>
      <c r="C26" s="85" t="s">
        <v>5</v>
      </c>
      <c r="D26" s="86" t="s">
        <v>144</v>
      </c>
      <c r="E26" s="22">
        <v>1</v>
      </c>
      <c r="F26" s="51">
        <v>0.008</v>
      </c>
      <c r="G26" s="82">
        <f t="shared" si="2"/>
        <v>0.8888888888888888</v>
      </c>
      <c r="H26" s="83">
        <f t="shared" si="0"/>
        <v>0.008888888888888889</v>
      </c>
      <c r="I26" s="51">
        <v>0.005</v>
      </c>
      <c r="J26" s="47">
        <f t="shared" si="3"/>
        <v>0.5555555555555556</v>
      </c>
      <c r="K26" s="84">
        <f t="shared" si="1"/>
        <v>0.005555555555555556</v>
      </c>
    </row>
    <row r="27" spans="2:11" s="69" customFormat="1" ht="18">
      <c r="B27" s="42"/>
      <c r="C27" s="42" t="s">
        <v>146</v>
      </c>
      <c r="D27" s="42"/>
      <c r="E27" s="43">
        <f>SUM(E9:E26)</f>
        <v>38.400000000000006</v>
      </c>
      <c r="F27" s="43">
        <f>SUM(F9:F26)</f>
        <v>6.180000000000001</v>
      </c>
      <c r="G27" s="43">
        <f t="shared" si="2"/>
        <v>17.881944444444443</v>
      </c>
      <c r="H27" s="87">
        <f t="shared" si="0"/>
        <v>6.866666666666667</v>
      </c>
      <c r="I27" s="43">
        <f>SUM(I9:I26)</f>
        <v>3.8429999999999995</v>
      </c>
      <c r="J27" s="68">
        <f t="shared" si="3"/>
        <v>11.119791666666664</v>
      </c>
      <c r="K27" s="88">
        <f t="shared" si="1"/>
        <v>4.27</v>
      </c>
    </row>
    <row r="30" spans="3:4" ht="18">
      <c r="C30" s="89" t="s">
        <v>152</v>
      </c>
      <c r="D30" s="90"/>
    </row>
    <row r="31" spans="3:4" ht="18">
      <c r="C31" s="91" t="s">
        <v>153</v>
      </c>
      <c r="D31" s="92">
        <v>1</v>
      </c>
    </row>
    <row r="32" spans="3:4" ht="18">
      <c r="C32" s="91" t="s">
        <v>154</v>
      </c>
      <c r="D32" s="92">
        <v>1</v>
      </c>
    </row>
    <row r="33" spans="3:4" ht="18">
      <c r="C33" s="91" t="s">
        <v>155</v>
      </c>
      <c r="D33" s="92">
        <v>1</v>
      </c>
    </row>
    <row r="34" spans="3:4" ht="18">
      <c r="C34" s="91" t="s">
        <v>156</v>
      </c>
      <c r="D34" s="92">
        <v>2</v>
      </c>
    </row>
    <row r="35" spans="3:4" ht="18">
      <c r="C35" s="91" t="s">
        <v>157</v>
      </c>
      <c r="D35" s="92">
        <v>7</v>
      </c>
    </row>
    <row r="36" spans="3:4" ht="18">
      <c r="C36" s="91" t="s">
        <v>158</v>
      </c>
      <c r="D36" s="92">
        <v>6</v>
      </c>
    </row>
    <row r="39" spans="2:11" ht="18">
      <c r="B39" s="154" t="s">
        <v>36</v>
      </c>
      <c r="C39" s="155"/>
      <c r="D39" s="155"/>
      <c r="E39" s="155"/>
      <c r="F39" s="155"/>
      <c r="G39" s="155"/>
      <c r="H39" s="155"/>
      <c r="I39" s="155"/>
      <c r="J39" s="155"/>
      <c r="K39" s="156"/>
    </row>
    <row r="40" spans="2:11" ht="18">
      <c r="B40" s="52"/>
      <c r="C40" s="52"/>
      <c r="D40" s="52"/>
      <c r="E40" s="52"/>
      <c r="F40" s="52"/>
      <c r="G40" s="52"/>
      <c r="H40" s="52"/>
      <c r="I40" s="52"/>
      <c r="J40" s="52"/>
      <c r="K40" s="83"/>
    </row>
    <row r="41" spans="2:11" ht="18">
      <c r="B41" s="23">
        <v>1</v>
      </c>
      <c r="C41" s="48" t="s">
        <v>40</v>
      </c>
      <c r="D41" s="48" t="s">
        <v>144</v>
      </c>
      <c r="E41" s="49">
        <v>1.6</v>
      </c>
      <c r="F41" s="51">
        <v>0.653</v>
      </c>
      <c r="G41" s="82">
        <f aca="true" t="shared" si="4" ref="G41:G64">H41*100/E41</f>
        <v>45.34722222222222</v>
      </c>
      <c r="H41" s="83">
        <f aca="true" t="shared" si="5" ref="H41:H64">F41/0.9</f>
        <v>0.7255555555555556</v>
      </c>
      <c r="I41" s="51">
        <v>0.327</v>
      </c>
      <c r="J41" s="47">
        <f>K41*100/E41</f>
        <v>22.708333333333332</v>
      </c>
      <c r="K41" s="84">
        <f aca="true" t="shared" si="6" ref="K41:K59">I41/0.9</f>
        <v>0.36333333333333334</v>
      </c>
    </row>
    <row r="42" spans="2:11" ht="18">
      <c r="B42" s="23">
        <v>2</v>
      </c>
      <c r="C42" s="48" t="s">
        <v>37</v>
      </c>
      <c r="D42" s="48" t="s">
        <v>144</v>
      </c>
      <c r="E42" s="49">
        <v>16</v>
      </c>
      <c r="F42" s="51">
        <v>3.923</v>
      </c>
      <c r="G42" s="82">
        <f t="shared" si="4"/>
        <v>27.243055555555557</v>
      </c>
      <c r="H42" s="83">
        <f t="shared" si="5"/>
        <v>4.358888888888889</v>
      </c>
      <c r="I42" s="51">
        <v>2.616</v>
      </c>
      <c r="J42" s="47">
        <f>K42*100/E42</f>
        <v>18.166666666666668</v>
      </c>
      <c r="K42" s="84">
        <f t="shared" si="6"/>
        <v>2.9066666666666667</v>
      </c>
    </row>
    <row r="43" spans="2:11" ht="18">
      <c r="B43" s="23">
        <v>3</v>
      </c>
      <c r="C43" s="48" t="s">
        <v>39</v>
      </c>
      <c r="D43" s="48" t="s">
        <v>144</v>
      </c>
      <c r="E43" s="49">
        <v>10</v>
      </c>
      <c r="F43" s="51">
        <v>2.239</v>
      </c>
      <c r="G43" s="51">
        <f t="shared" si="4"/>
        <v>24.877777777777776</v>
      </c>
      <c r="H43" s="93">
        <f t="shared" si="5"/>
        <v>2.4877777777777776</v>
      </c>
      <c r="I43" s="51">
        <v>1.716</v>
      </c>
      <c r="J43" s="51">
        <f>K43*100/E43</f>
        <v>19.066666666666666</v>
      </c>
      <c r="K43" s="93">
        <f t="shared" si="6"/>
        <v>1.9066666666666665</v>
      </c>
    </row>
    <row r="44" spans="2:11" ht="18">
      <c r="B44" s="23">
        <v>4</v>
      </c>
      <c r="C44" s="48" t="s">
        <v>37</v>
      </c>
      <c r="D44" s="45" t="s">
        <v>143</v>
      </c>
      <c r="E44" s="46">
        <v>16</v>
      </c>
      <c r="F44" s="51">
        <v>2.779</v>
      </c>
      <c r="G44" s="82">
        <f t="shared" si="4"/>
        <v>19.29861111111111</v>
      </c>
      <c r="H44" s="83">
        <f t="shared" si="5"/>
        <v>3.0877777777777777</v>
      </c>
      <c r="I44" s="51">
        <v>0.981</v>
      </c>
      <c r="J44" s="47">
        <f>I44*100/E44</f>
        <v>6.13125</v>
      </c>
      <c r="K44" s="47">
        <f t="shared" si="6"/>
        <v>1.0899999999999999</v>
      </c>
    </row>
    <row r="45" spans="2:11" ht="18">
      <c r="B45" s="23">
        <v>5</v>
      </c>
      <c r="C45" s="45" t="s">
        <v>56</v>
      </c>
      <c r="D45" s="45" t="s">
        <v>144</v>
      </c>
      <c r="E45" s="46">
        <v>2.5</v>
      </c>
      <c r="F45" s="51">
        <v>0.392</v>
      </c>
      <c r="G45" s="82">
        <f t="shared" si="4"/>
        <v>17.422222222222224</v>
      </c>
      <c r="H45" s="83">
        <f t="shared" si="5"/>
        <v>0.4355555555555556</v>
      </c>
      <c r="I45" s="51">
        <v>0.333</v>
      </c>
      <c r="J45" s="47">
        <f aca="true" t="shared" si="7" ref="J45:J64">K45*100/E45</f>
        <v>14.8</v>
      </c>
      <c r="K45" s="84">
        <f t="shared" si="6"/>
        <v>0.37</v>
      </c>
    </row>
    <row r="46" spans="2:11" ht="18">
      <c r="B46" s="23">
        <v>6</v>
      </c>
      <c r="C46" s="45" t="s">
        <v>58</v>
      </c>
      <c r="D46" s="45" t="s">
        <v>143</v>
      </c>
      <c r="E46" s="46">
        <v>1.6</v>
      </c>
      <c r="F46" s="51">
        <v>0.234</v>
      </c>
      <c r="G46" s="82">
        <f t="shared" si="4"/>
        <v>16.25</v>
      </c>
      <c r="H46" s="83">
        <f t="shared" si="5"/>
        <v>0.26</v>
      </c>
      <c r="I46" s="51">
        <v>0.115</v>
      </c>
      <c r="J46" s="47">
        <f t="shared" si="7"/>
        <v>7.98611111111111</v>
      </c>
      <c r="K46" s="84">
        <f t="shared" si="6"/>
        <v>0.12777777777777777</v>
      </c>
    </row>
    <row r="47" spans="2:11" ht="18">
      <c r="B47" s="23">
        <v>7</v>
      </c>
      <c r="C47" s="45" t="s">
        <v>47</v>
      </c>
      <c r="D47" s="45" t="s">
        <v>144</v>
      </c>
      <c r="E47" s="46">
        <v>1.6</v>
      </c>
      <c r="F47" s="51">
        <v>0.213</v>
      </c>
      <c r="G47" s="82">
        <f t="shared" si="4"/>
        <v>14.791666666666666</v>
      </c>
      <c r="H47" s="83">
        <f t="shared" si="5"/>
        <v>0.23666666666666666</v>
      </c>
      <c r="I47" s="51">
        <v>0.131</v>
      </c>
      <c r="J47" s="47">
        <f t="shared" si="7"/>
        <v>9.097222222222221</v>
      </c>
      <c r="K47" s="84">
        <f t="shared" si="6"/>
        <v>0.14555555555555555</v>
      </c>
    </row>
    <row r="48" spans="2:11" ht="18">
      <c r="B48" s="23">
        <v>8</v>
      </c>
      <c r="C48" s="45" t="s">
        <v>52</v>
      </c>
      <c r="D48" s="45" t="s">
        <v>144</v>
      </c>
      <c r="E48" s="46">
        <v>1</v>
      </c>
      <c r="F48" s="51">
        <v>0.128</v>
      </c>
      <c r="G48" s="82">
        <f t="shared" si="4"/>
        <v>14.222222222222221</v>
      </c>
      <c r="H48" s="83">
        <f t="shared" si="5"/>
        <v>0.14222222222222222</v>
      </c>
      <c r="I48" s="51">
        <v>0.048</v>
      </c>
      <c r="J48" s="47">
        <f t="shared" si="7"/>
        <v>5.333333333333333</v>
      </c>
      <c r="K48" s="84">
        <f t="shared" si="6"/>
        <v>0.05333333333333333</v>
      </c>
    </row>
    <row r="49" spans="2:11" ht="18">
      <c r="B49" s="23">
        <v>9</v>
      </c>
      <c r="C49" s="45" t="s">
        <v>60</v>
      </c>
      <c r="D49" s="45" t="s">
        <v>143</v>
      </c>
      <c r="E49" s="46">
        <v>1.6</v>
      </c>
      <c r="F49" s="51">
        <v>0.199</v>
      </c>
      <c r="G49" s="82">
        <f t="shared" si="4"/>
        <v>13.819444444444443</v>
      </c>
      <c r="H49" s="83">
        <f t="shared" si="5"/>
        <v>0.22111111111111112</v>
      </c>
      <c r="I49" s="51">
        <v>0.166</v>
      </c>
      <c r="J49" s="47">
        <f t="shared" si="7"/>
        <v>11.527777777777777</v>
      </c>
      <c r="K49" s="84">
        <f t="shared" si="6"/>
        <v>0.18444444444444444</v>
      </c>
    </row>
    <row r="50" spans="2:11" ht="18">
      <c r="B50" s="23">
        <v>10</v>
      </c>
      <c r="C50" s="45" t="s">
        <v>54</v>
      </c>
      <c r="D50" s="45" t="s">
        <v>144</v>
      </c>
      <c r="E50" s="46">
        <v>1.6</v>
      </c>
      <c r="F50" s="51">
        <v>0.196</v>
      </c>
      <c r="G50" s="82">
        <f t="shared" si="4"/>
        <v>13.61111111111111</v>
      </c>
      <c r="H50" s="83">
        <f t="shared" si="5"/>
        <v>0.2177777777777778</v>
      </c>
      <c r="I50" s="51">
        <v>0.114</v>
      </c>
      <c r="J50" s="47">
        <f t="shared" si="7"/>
        <v>7.916666666666667</v>
      </c>
      <c r="K50" s="84">
        <f t="shared" si="6"/>
        <v>0.12666666666666668</v>
      </c>
    </row>
    <row r="51" spans="2:11" ht="18">
      <c r="B51" s="23">
        <v>11</v>
      </c>
      <c r="C51" s="45" t="s">
        <v>46</v>
      </c>
      <c r="D51" s="45" t="s">
        <v>144</v>
      </c>
      <c r="E51" s="46">
        <v>2.5</v>
      </c>
      <c r="F51" s="51">
        <v>0.207</v>
      </c>
      <c r="G51" s="82">
        <f t="shared" si="4"/>
        <v>9.2</v>
      </c>
      <c r="H51" s="83">
        <f t="shared" si="5"/>
        <v>0.22999999999999998</v>
      </c>
      <c r="I51" s="51">
        <v>0.131</v>
      </c>
      <c r="J51" s="47">
        <f t="shared" si="7"/>
        <v>5.822222222222222</v>
      </c>
      <c r="K51" s="84">
        <f t="shared" si="6"/>
        <v>0.14555555555555555</v>
      </c>
    </row>
    <row r="52" spans="2:11" ht="18">
      <c r="B52" s="23">
        <v>12</v>
      </c>
      <c r="C52" s="45" t="s">
        <v>62</v>
      </c>
      <c r="D52" s="45" t="s">
        <v>144</v>
      </c>
      <c r="E52" s="46">
        <v>1.6</v>
      </c>
      <c r="F52" s="51">
        <v>0.127</v>
      </c>
      <c r="G52" s="82">
        <f t="shared" si="4"/>
        <v>8.819444444444443</v>
      </c>
      <c r="H52" s="83">
        <f t="shared" si="5"/>
        <v>0.1411111111111111</v>
      </c>
      <c r="I52" s="51">
        <v>0.048</v>
      </c>
      <c r="J52" s="47">
        <f t="shared" si="7"/>
        <v>3.333333333333333</v>
      </c>
      <c r="K52" s="84">
        <f t="shared" si="6"/>
        <v>0.05333333333333333</v>
      </c>
    </row>
    <row r="53" spans="2:11" ht="18">
      <c r="B53" s="23">
        <v>13</v>
      </c>
      <c r="C53" s="48" t="s">
        <v>38</v>
      </c>
      <c r="D53" s="48" t="s">
        <v>144</v>
      </c>
      <c r="E53" s="49">
        <v>6.3</v>
      </c>
      <c r="F53" s="51">
        <v>0.49</v>
      </c>
      <c r="G53" s="82">
        <f t="shared" si="4"/>
        <v>8.641975308641975</v>
      </c>
      <c r="H53" s="83">
        <f t="shared" si="5"/>
        <v>0.5444444444444444</v>
      </c>
      <c r="I53" s="51">
        <v>0.441</v>
      </c>
      <c r="J53" s="47">
        <f t="shared" si="7"/>
        <v>7.777777777777778</v>
      </c>
      <c r="K53" s="84">
        <f t="shared" si="6"/>
        <v>0.49</v>
      </c>
    </row>
    <row r="54" spans="2:11" ht="18">
      <c r="B54" s="23">
        <v>14</v>
      </c>
      <c r="C54" s="48" t="s">
        <v>41</v>
      </c>
      <c r="D54" s="48" t="s">
        <v>143</v>
      </c>
      <c r="E54" s="49">
        <v>1.6</v>
      </c>
      <c r="F54" s="51">
        <v>0.103</v>
      </c>
      <c r="G54" s="82">
        <f t="shared" si="4"/>
        <v>7.152777777777777</v>
      </c>
      <c r="H54" s="83">
        <f t="shared" si="5"/>
        <v>0.11444444444444443</v>
      </c>
      <c r="I54" s="51">
        <v>0.051</v>
      </c>
      <c r="J54" s="47">
        <f t="shared" si="7"/>
        <v>3.541666666666666</v>
      </c>
      <c r="K54" s="84">
        <f t="shared" si="6"/>
        <v>0.056666666666666664</v>
      </c>
    </row>
    <row r="55" spans="2:11" ht="18">
      <c r="B55" s="23">
        <v>15</v>
      </c>
      <c r="C55" s="45" t="s">
        <v>49</v>
      </c>
      <c r="D55" s="45" t="s">
        <v>144</v>
      </c>
      <c r="E55" s="46">
        <v>4</v>
      </c>
      <c r="F55" s="51">
        <v>0.25</v>
      </c>
      <c r="G55" s="82">
        <f t="shared" si="4"/>
        <v>6.944444444444445</v>
      </c>
      <c r="H55" s="83">
        <f t="shared" si="5"/>
        <v>0.2777777777777778</v>
      </c>
      <c r="I55" s="51">
        <v>0.136</v>
      </c>
      <c r="J55" s="47">
        <f t="shared" si="7"/>
        <v>3.7777777777777777</v>
      </c>
      <c r="K55" s="84">
        <f t="shared" si="6"/>
        <v>0.1511111111111111</v>
      </c>
    </row>
    <row r="56" spans="2:11" ht="18">
      <c r="B56" s="23">
        <v>16</v>
      </c>
      <c r="C56" s="45" t="s">
        <v>63</v>
      </c>
      <c r="D56" s="45" t="s">
        <v>143</v>
      </c>
      <c r="E56" s="46">
        <v>4</v>
      </c>
      <c r="F56" s="51">
        <v>0.199</v>
      </c>
      <c r="G56" s="82">
        <f t="shared" si="4"/>
        <v>5.527777777777778</v>
      </c>
      <c r="H56" s="83">
        <f t="shared" si="5"/>
        <v>0.22111111111111112</v>
      </c>
      <c r="I56" s="51">
        <v>0.099</v>
      </c>
      <c r="J56" s="47">
        <f t="shared" si="7"/>
        <v>2.75</v>
      </c>
      <c r="K56" s="84">
        <f t="shared" si="6"/>
        <v>0.11</v>
      </c>
    </row>
    <row r="57" spans="2:11" ht="18">
      <c r="B57" s="23">
        <v>17</v>
      </c>
      <c r="C57" s="45" t="s">
        <v>50</v>
      </c>
      <c r="D57" s="45" t="s">
        <v>143</v>
      </c>
      <c r="E57" s="46">
        <v>1</v>
      </c>
      <c r="F57" s="51">
        <v>0.049</v>
      </c>
      <c r="G57" s="82">
        <f t="shared" si="4"/>
        <v>5.444444444444445</v>
      </c>
      <c r="H57" s="83">
        <f t="shared" si="5"/>
        <v>0.05444444444444445</v>
      </c>
      <c r="I57" s="51">
        <v>0.025</v>
      </c>
      <c r="J57" s="47">
        <f t="shared" si="7"/>
        <v>2.777777777777778</v>
      </c>
      <c r="K57" s="84">
        <f t="shared" si="6"/>
        <v>0.02777777777777778</v>
      </c>
    </row>
    <row r="58" spans="2:11" ht="18">
      <c r="B58" s="23">
        <v>18</v>
      </c>
      <c r="C58" s="48" t="s">
        <v>44</v>
      </c>
      <c r="D58" s="48" t="s">
        <v>144</v>
      </c>
      <c r="E58" s="49">
        <v>2.5</v>
      </c>
      <c r="F58" s="51">
        <v>0.111</v>
      </c>
      <c r="G58" s="51">
        <f t="shared" si="4"/>
        <v>4.933333333333334</v>
      </c>
      <c r="H58" s="93">
        <f t="shared" si="5"/>
        <v>0.12333333333333334</v>
      </c>
      <c r="I58" s="51">
        <v>0.068</v>
      </c>
      <c r="J58" s="51">
        <f t="shared" si="7"/>
        <v>3.022222222222222</v>
      </c>
      <c r="K58" s="93">
        <f t="shared" si="6"/>
        <v>0.07555555555555556</v>
      </c>
    </row>
    <row r="59" spans="2:11" ht="18">
      <c r="B59" s="23">
        <v>19</v>
      </c>
      <c r="C59" s="48" t="s">
        <v>124</v>
      </c>
      <c r="D59" s="48" t="s">
        <v>147</v>
      </c>
      <c r="E59" s="49">
        <v>10</v>
      </c>
      <c r="F59" s="51">
        <v>0.297</v>
      </c>
      <c r="G59" s="82">
        <f t="shared" si="4"/>
        <v>3.2999999999999994</v>
      </c>
      <c r="H59" s="83">
        <f t="shared" si="5"/>
        <v>0.32999999999999996</v>
      </c>
      <c r="I59" s="51">
        <v>0.171</v>
      </c>
      <c r="J59" s="47">
        <f t="shared" si="7"/>
        <v>1.9</v>
      </c>
      <c r="K59" s="84">
        <f t="shared" si="6"/>
        <v>0.19</v>
      </c>
    </row>
    <row r="60" spans="2:11" ht="18">
      <c r="B60" s="23">
        <v>20</v>
      </c>
      <c r="C60" s="48" t="s">
        <v>43</v>
      </c>
      <c r="D60" s="48" t="s">
        <v>143</v>
      </c>
      <c r="E60" s="49">
        <v>6.3</v>
      </c>
      <c r="F60" s="51">
        <v>0.171</v>
      </c>
      <c r="G60" s="51">
        <f t="shared" si="4"/>
        <v>3.015873015873016</v>
      </c>
      <c r="H60" s="93">
        <f t="shared" si="5"/>
        <v>0.19</v>
      </c>
      <c r="I60" s="51">
        <v>0.127</v>
      </c>
      <c r="J60" s="47">
        <f t="shared" si="7"/>
        <v>1.8142857142857143</v>
      </c>
      <c r="K60" s="51">
        <f>I60*0.9</f>
        <v>0.1143</v>
      </c>
    </row>
    <row r="61" spans="2:11" ht="18">
      <c r="B61" s="23">
        <v>21</v>
      </c>
      <c r="C61" s="45" t="s">
        <v>48</v>
      </c>
      <c r="D61" s="45" t="s">
        <v>144</v>
      </c>
      <c r="E61" s="46">
        <v>2.5</v>
      </c>
      <c r="F61" s="51">
        <v>0.067</v>
      </c>
      <c r="G61" s="82">
        <f t="shared" si="4"/>
        <v>2.9777777777777783</v>
      </c>
      <c r="H61" s="83">
        <f t="shared" si="5"/>
        <v>0.07444444444444445</v>
      </c>
      <c r="I61" s="51">
        <v>0.008</v>
      </c>
      <c r="J61" s="47">
        <f t="shared" si="7"/>
        <v>0.3555555555555555</v>
      </c>
      <c r="K61" s="84">
        <f>I61/0.9</f>
        <v>0.008888888888888889</v>
      </c>
    </row>
    <row r="62" spans="2:11" ht="18">
      <c r="B62" s="23">
        <v>22</v>
      </c>
      <c r="C62" s="48" t="s">
        <v>51</v>
      </c>
      <c r="D62" s="48" t="s">
        <v>143</v>
      </c>
      <c r="E62" s="49">
        <v>10</v>
      </c>
      <c r="F62" s="51">
        <v>0.163</v>
      </c>
      <c r="G62" s="51">
        <f t="shared" si="4"/>
        <v>1.8111111111111111</v>
      </c>
      <c r="H62" s="93">
        <f t="shared" si="5"/>
        <v>0.1811111111111111</v>
      </c>
      <c r="I62" s="51">
        <v>0.132</v>
      </c>
      <c r="J62" s="51">
        <f t="shared" si="7"/>
        <v>1.4666666666666666</v>
      </c>
      <c r="K62" s="93">
        <f>I62/0.9</f>
        <v>0.14666666666666667</v>
      </c>
    </row>
    <row r="63" spans="2:11" ht="18">
      <c r="B63" s="23">
        <v>23</v>
      </c>
      <c r="C63" s="48" t="s">
        <v>42</v>
      </c>
      <c r="D63" s="48" t="s">
        <v>144</v>
      </c>
      <c r="E63" s="49">
        <v>6.3</v>
      </c>
      <c r="F63" s="51">
        <v>0.096</v>
      </c>
      <c r="G63" s="51">
        <f t="shared" si="4"/>
        <v>1.693121693121693</v>
      </c>
      <c r="H63" s="93">
        <f t="shared" si="5"/>
        <v>0.10666666666666666</v>
      </c>
      <c r="I63" s="51">
        <v>0.037</v>
      </c>
      <c r="J63" s="51">
        <f t="shared" si="7"/>
        <v>0.6525573192239859</v>
      </c>
      <c r="K63" s="93">
        <f>I63/0.9</f>
        <v>0.041111111111111105</v>
      </c>
    </row>
    <row r="64" spans="2:11" ht="18">
      <c r="B64" s="23">
        <v>24</v>
      </c>
      <c r="C64" s="45" t="s">
        <v>45</v>
      </c>
      <c r="D64" s="45" t="s">
        <v>144</v>
      </c>
      <c r="E64" s="46">
        <v>1.6</v>
      </c>
      <c r="F64" s="51">
        <v>0.016</v>
      </c>
      <c r="G64" s="82">
        <f t="shared" si="4"/>
        <v>1.111111111111111</v>
      </c>
      <c r="H64" s="83">
        <f t="shared" si="5"/>
        <v>0.017777777777777778</v>
      </c>
      <c r="I64" s="51">
        <v>0.008</v>
      </c>
      <c r="J64" s="47">
        <f t="shared" si="7"/>
        <v>0.5555555555555555</v>
      </c>
      <c r="K64" s="84">
        <f>I64/0.9</f>
        <v>0.008888888888888889</v>
      </c>
    </row>
    <row r="65" spans="2:11" ht="18">
      <c r="B65" s="29"/>
      <c r="C65" s="45"/>
      <c r="D65" s="45"/>
      <c r="E65" s="46"/>
      <c r="F65" s="23"/>
      <c r="G65" s="28"/>
      <c r="H65" s="28"/>
      <c r="I65" s="23"/>
      <c r="J65" s="29"/>
      <c r="K65" s="29"/>
    </row>
    <row r="66" spans="2:11" s="69" customFormat="1" ht="18">
      <c r="B66" s="52"/>
      <c r="C66" s="53" t="s">
        <v>150</v>
      </c>
      <c r="D66" s="53"/>
      <c r="E66" s="43">
        <f>SUM(E41:E65)</f>
        <v>113.69999999999999</v>
      </c>
      <c r="F66" s="43">
        <f>SUM(F41:F65)</f>
        <v>13.302000000000001</v>
      </c>
      <c r="G66" s="43">
        <f>H66*100/E66</f>
        <v>12.999120492524188</v>
      </c>
      <c r="H66" s="87">
        <f>F66/0.9</f>
        <v>14.780000000000001</v>
      </c>
      <c r="I66" s="43">
        <f>SUM(I41:I65)</f>
        <v>8.029</v>
      </c>
      <c r="J66" s="68">
        <f>K66*100/E66</f>
        <v>7.822603342128408</v>
      </c>
      <c r="K66" s="54">
        <f>SUM(K41:K65)</f>
        <v>8.8943</v>
      </c>
    </row>
    <row r="69" spans="3:4" ht="18">
      <c r="C69" s="89" t="s">
        <v>152</v>
      </c>
      <c r="D69" s="90"/>
    </row>
    <row r="70" spans="3:4" ht="18">
      <c r="C70" s="91" t="s">
        <v>153</v>
      </c>
      <c r="D70" s="92">
        <v>0</v>
      </c>
    </row>
    <row r="71" spans="3:4" ht="18">
      <c r="C71" s="91" t="s">
        <v>154</v>
      </c>
      <c r="D71" s="92">
        <v>1</v>
      </c>
    </row>
    <row r="72" spans="3:4" ht="18">
      <c r="C72" s="91" t="s">
        <v>155</v>
      </c>
      <c r="D72" s="92">
        <v>0</v>
      </c>
    </row>
    <row r="73" spans="3:4" ht="18">
      <c r="C73" s="91" t="s">
        <v>156</v>
      </c>
      <c r="D73" s="92">
        <v>2</v>
      </c>
    </row>
    <row r="74" spans="3:4" ht="18">
      <c r="C74" s="91" t="s">
        <v>157</v>
      </c>
      <c r="D74" s="92">
        <v>7</v>
      </c>
    </row>
    <row r="75" spans="3:4" ht="18">
      <c r="C75" s="91" t="s">
        <v>158</v>
      </c>
      <c r="D75" s="92">
        <v>14</v>
      </c>
    </row>
    <row r="79" spans="2:11" ht="18">
      <c r="B79" s="154" t="s">
        <v>64</v>
      </c>
      <c r="C79" s="155"/>
      <c r="D79" s="155"/>
      <c r="E79" s="155"/>
      <c r="F79" s="155"/>
      <c r="G79" s="155"/>
      <c r="H79" s="155"/>
      <c r="I79" s="155"/>
      <c r="J79" s="155"/>
      <c r="K79" s="156"/>
    </row>
    <row r="80" spans="2:11" ht="18">
      <c r="B80" s="52"/>
      <c r="C80" s="52"/>
      <c r="D80" s="52"/>
      <c r="E80" s="52"/>
      <c r="F80" s="52"/>
      <c r="G80" s="52"/>
      <c r="H80" s="52"/>
      <c r="I80" s="52"/>
      <c r="J80" s="52"/>
      <c r="K80" s="83"/>
    </row>
    <row r="81" spans="2:11" ht="18">
      <c r="B81" s="29">
        <v>1</v>
      </c>
      <c r="C81" s="45" t="s">
        <v>73</v>
      </c>
      <c r="D81" s="45" t="s">
        <v>144</v>
      </c>
      <c r="E81" s="46">
        <v>4</v>
      </c>
      <c r="F81" s="51">
        <v>1.218</v>
      </c>
      <c r="G81" s="47">
        <f aca="true" t="shared" si="8" ref="G81:G105">H81*100/E81</f>
        <v>33.83333333333333</v>
      </c>
      <c r="H81" s="84">
        <f aca="true" t="shared" si="9" ref="H81:H104">F81/0.9</f>
        <v>1.3533333333333333</v>
      </c>
      <c r="I81" s="51">
        <v>0.809</v>
      </c>
      <c r="J81" s="47">
        <f aca="true" t="shared" si="10" ref="J81:J100">K81*100/E81</f>
        <v>22.472222222222225</v>
      </c>
      <c r="K81" s="84">
        <f aca="true" t="shared" si="11" ref="K81:K104">I81/0.9</f>
        <v>0.898888888888889</v>
      </c>
    </row>
    <row r="82" spans="2:11" ht="18">
      <c r="B82" s="29">
        <v>2</v>
      </c>
      <c r="C82" s="45" t="s">
        <v>76</v>
      </c>
      <c r="D82" s="45" t="s">
        <v>144</v>
      </c>
      <c r="E82" s="46">
        <v>1.8</v>
      </c>
      <c r="F82" s="51">
        <v>0.534</v>
      </c>
      <c r="G82" s="47">
        <f t="shared" si="8"/>
        <v>32.96296296296296</v>
      </c>
      <c r="H82" s="84">
        <f t="shared" si="9"/>
        <v>0.5933333333333334</v>
      </c>
      <c r="I82" s="51">
        <v>0.132</v>
      </c>
      <c r="J82" s="47">
        <f t="shared" si="10"/>
        <v>8.148148148148147</v>
      </c>
      <c r="K82" s="84">
        <f t="shared" si="11"/>
        <v>0.14666666666666667</v>
      </c>
    </row>
    <row r="83" spans="2:11" ht="18">
      <c r="B83" s="29">
        <v>3</v>
      </c>
      <c r="C83" s="45" t="s">
        <v>68</v>
      </c>
      <c r="D83" s="45" t="s">
        <v>143</v>
      </c>
      <c r="E83" s="46">
        <v>4</v>
      </c>
      <c r="F83" s="51">
        <v>1.113</v>
      </c>
      <c r="G83" s="47">
        <f t="shared" si="8"/>
        <v>30.916666666666664</v>
      </c>
      <c r="H83" s="84">
        <f t="shared" si="9"/>
        <v>1.2366666666666666</v>
      </c>
      <c r="I83" s="51">
        <v>0.514</v>
      </c>
      <c r="J83" s="47">
        <f t="shared" si="10"/>
        <v>14.277777777777779</v>
      </c>
      <c r="K83" s="84">
        <f t="shared" si="11"/>
        <v>0.5711111111111111</v>
      </c>
    </row>
    <row r="84" spans="2:11" ht="18">
      <c r="B84" s="29">
        <v>4</v>
      </c>
      <c r="C84" s="45" t="s">
        <v>81</v>
      </c>
      <c r="D84" s="45" t="s">
        <v>144</v>
      </c>
      <c r="E84" s="46">
        <v>1.6</v>
      </c>
      <c r="F84" s="51">
        <v>0.384</v>
      </c>
      <c r="G84" s="47">
        <f t="shared" si="8"/>
        <v>26.666666666666664</v>
      </c>
      <c r="H84" s="84">
        <f t="shared" si="9"/>
        <v>0.42666666666666664</v>
      </c>
      <c r="I84" s="51">
        <v>0.228</v>
      </c>
      <c r="J84" s="47">
        <f t="shared" si="10"/>
        <v>15.833333333333334</v>
      </c>
      <c r="K84" s="84">
        <f t="shared" si="11"/>
        <v>0.25333333333333335</v>
      </c>
    </row>
    <row r="85" spans="2:11" ht="18">
      <c r="B85" s="29">
        <v>5</v>
      </c>
      <c r="C85" s="48" t="s">
        <v>65</v>
      </c>
      <c r="D85" s="48" t="s">
        <v>144</v>
      </c>
      <c r="E85" s="49">
        <v>10</v>
      </c>
      <c r="F85" s="51">
        <v>2.267</v>
      </c>
      <c r="G85" s="47">
        <f t="shared" si="8"/>
        <v>25.18888888888889</v>
      </c>
      <c r="H85" s="84">
        <f t="shared" si="9"/>
        <v>2.5188888888888887</v>
      </c>
      <c r="I85" s="51">
        <v>1.65</v>
      </c>
      <c r="J85" s="47">
        <f t="shared" si="10"/>
        <v>18.333333333333332</v>
      </c>
      <c r="K85" s="84">
        <f t="shared" si="11"/>
        <v>1.8333333333333333</v>
      </c>
    </row>
    <row r="86" spans="2:11" ht="18">
      <c r="B86" s="29">
        <v>6</v>
      </c>
      <c r="C86" s="48" t="s">
        <v>65</v>
      </c>
      <c r="D86" s="45" t="s">
        <v>143</v>
      </c>
      <c r="E86" s="46">
        <v>10</v>
      </c>
      <c r="F86" s="51">
        <v>2.164</v>
      </c>
      <c r="G86" s="47">
        <f t="shared" si="8"/>
        <v>24.044444444444444</v>
      </c>
      <c r="H86" s="84">
        <f t="shared" si="9"/>
        <v>2.4044444444444446</v>
      </c>
      <c r="I86" s="51">
        <v>1.263</v>
      </c>
      <c r="J86" s="47">
        <f t="shared" si="10"/>
        <v>14.033333333333331</v>
      </c>
      <c r="K86" s="84">
        <f t="shared" si="11"/>
        <v>1.403333333333333</v>
      </c>
    </row>
    <row r="87" spans="2:11" ht="18">
      <c r="B87" s="29">
        <v>7</v>
      </c>
      <c r="C87" s="45" t="s">
        <v>73</v>
      </c>
      <c r="D87" s="45" t="s">
        <v>143</v>
      </c>
      <c r="E87" s="46">
        <v>4</v>
      </c>
      <c r="F87" s="51">
        <v>0.817</v>
      </c>
      <c r="G87" s="47">
        <f t="shared" si="8"/>
        <v>22.694444444444443</v>
      </c>
      <c r="H87" s="84">
        <f t="shared" si="9"/>
        <v>0.9077777777777777</v>
      </c>
      <c r="I87" s="51">
        <v>0.588</v>
      </c>
      <c r="J87" s="47">
        <f t="shared" si="10"/>
        <v>16.333333333333332</v>
      </c>
      <c r="K87" s="84">
        <f t="shared" si="11"/>
        <v>0.6533333333333333</v>
      </c>
    </row>
    <row r="88" spans="2:11" ht="18">
      <c r="B88" s="29">
        <v>8</v>
      </c>
      <c r="C88" s="45" t="s">
        <v>77</v>
      </c>
      <c r="D88" s="45" t="s">
        <v>143</v>
      </c>
      <c r="E88" s="46">
        <v>2.5</v>
      </c>
      <c r="F88" s="51">
        <v>0.49</v>
      </c>
      <c r="G88" s="47">
        <f t="shared" si="8"/>
        <v>21.77777777777778</v>
      </c>
      <c r="H88" s="84">
        <f t="shared" si="9"/>
        <v>0.5444444444444444</v>
      </c>
      <c r="I88" s="51">
        <v>0.33</v>
      </c>
      <c r="J88" s="47">
        <f t="shared" si="10"/>
        <v>14.666666666666668</v>
      </c>
      <c r="K88" s="84">
        <f t="shared" si="11"/>
        <v>0.3666666666666667</v>
      </c>
    </row>
    <row r="89" spans="2:11" ht="18">
      <c r="B89" s="29">
        <v>9</v>
      </c>
      <c r="C89" s="45" t="s">
        <v>77</v>
      </c>
      <c r="D89" s="45" t="s">
        <v>144</v>
      </c>
      <c r="E89" s="46">
        <v>1.6</v>
      </c>
      <c r="F89" s="51">
        <v>0.294</v>
      </c>
      <c r="G89" s="47">
        <f t="shared" si="8"/>
        <v>20.416666666666664</v>
      </c>
      <c r="H89" s="84">
        <f t="shared" si="9"/>
        <v>0.32666666666666666</v>
      </c>
      <c r="I89" s="51">
        <v>0.181</v>
      </c>
      <c r="J89" s="47">
        <f t="shared" si="10"/>
        <v>12.569444444444443</v>
      </c>
      <c r="K89" s="84">
        <f t="shared" si="11"/>
        <v>0.2011111111111111</v>
      </c>
    </row>
    <row r="90" spans="2:11" ht="18">
      <c r="B90" s="29">
        <v>10</v>
      </c>
      <c r="C90" s="45" t="s">
        <v>78</v>
      </c>
      <c r="D90" s="45" t="s">
        <v>144</v>
      </c>
      <c r="E90" s="46">
        <v>1.6</v>
      </c>
      <c r="F90" s="51">
        <v>0.259</v>
      </c>
      <c r="G90" s="47">
        <f t="shared" si="8"/>
        <v>17.98611111111111</v>
      </c>
      <c r="H90" s="84">
        <f t="shared" si="9"/>
        <v>0.2877777777777778</v>
      </c>
      <c r="I90" s="51">
        <v>0.179</v>
      </c>
      <c r="J90" s="47">
        <f t="shared" si="10"/>
        <v>12.430555555555554</v>
      </c>
      <c r="K90" s="84">
        <f t="shared" si="11"/>
        <v>0.19888888888888887</v>
      </c>
    </row>
    <row r="91" spans="2:11" ht="18">
      <c r="B91" s="29">
        <v>11</v>
      </c>
      <c r="C91" s="45" t="s">
        <v>72</v>
      </c>
      <c r="D91" s="45" t="s">
        <v>144</v>
      </c>
      <c r="E91" s="46">
        <v>2.5</v>
      </c>
      <c r="F91" s="51">
        <v>0.376</v>
      </c>
      <c r="G91" s="47">
        <f t="shared" si="8"/>
        <v>16.71111111111111</v>
      </c>
      <c r="H91" s="84">
        <f t="shared" si="9"/>
        <v>0.41777777777777775</v>
      </c>
      <c r="I91" s="51">
        <v>0.221</v>
      </c>
      <c r="J91" s="47">
        <f t="shared" si="10"/>
        <v>9.822222222222223</v>
      </c>
      <c r="K91" s="84">
        <f t="shared" si="11"/>
        <v>0.24555555555555555</v>
      </c>
    </row>
    <row r="92" spans="2:11" ht="18">
      <c r="B92" s="29">
        <v>12</v>
      </c>
      <c r="C92" s="45" t="s">
        <v>82</v>
      </c>
      <c r="D92" s="45" t="s">
        <v>143</v>
      </c>
      <c r="E92" s="46">
        <v>1</v>
      </c>
      <c r="F92" s="51">
        <v>0.147</v>
      </c>
      <c r="G92" s="47">
        <f t="shared" si="8"/>
        <v>16.333333333333332</v>
      </c>
      <c r="H92" s="84">
        <f t="shared" si="9"/>
        <v>0.16333333333333333</v>
      </c>
      <c r="I92" s="51">
        <v>0.082</v>
      </c>
      <c r="J92" s="47">
        <f t="shared" si="10"/>
        <v>9.11111111111111</v>
      </c>
      <c r="K92" s="84">
        <f t="shared" si="11"/>
        <v>0.09111111111111111</v>
      </c>
    </row>
    <row r="93" spans="2:11" ht="18">
      <c r="B93" s="29">
        <v>13</v>
      </c>
      <c r="C93" s="45" t="s">
        <v>71</v>
      </c>
      <c r="D93" s="45" t="s">
        <v>143</v>
      </c>
      <c r="E93" s="46">
        <v>2.5</v>
      </c>
      <c r="F93" s="51">
        <v>0.336</v>
      </c>
      <c r="G93" s="47">
        <f t="shared" si="8"/>
        <v>14.933333333333334</v>
      </c>
      <c r="H93" s="84">
        <f t="shared" si="9"/>
        <v>0.37333333333333335</v>
      </c>
      <c r="I93" s="51">
        <v>0.211</v>
      </c>
      <c r="J93" s="47">
        <f t="shared" si="10"/>
        <v>9.377777777777776</v>
      </c>
      <c r="K93" s="84">
        <f t="shared" si="11"/>
        <v>0.23444444444444443</v>
      </c>
    </row>
    <row r="94" spans="2:11" ht="18">
      <c r="B94" s="29">
        <v>14</v>
      </c>
      <c r="C94" s="45" t="s">
        <v>71</v>
      </c>
      <c r="D94" s="45" t="s">
        <v>144</v>
      </c>
      <c r="E94" s="46">
        <v>4</v>
      </c>
      <c r="F94" s="51">
        <v>0.534</v>
      </c>
      <c r="G94" s="47">
        <f t="shared" si="8"/>
        <v>14.833333333333334</v>
      </c>
      <c r="H94" s="84">
        <f t="shared" si="9"/>
        <v>0.5933333333333334</v>
      </c>
      <c r="I94" s="51">
        <v>0.356</v>
      </c>
      <c r="J94" s="47">
        <f t="shared" si="10"/>
        <v>9.88888888888889</v>
      </c>
      <c r="K94" s="84">
        <f t="shared" si="11"/>
        <v>0.39555555555555555</v>
      </c>
    </row>
    <row r="95" spans="2:11" ht="18">
      <c r="B95" s="29">
        <v>15</v>
      </c>
      <c r="C95" s="45" t="s">
        <v>75</v>
      </c>
      <c r="D95" s="45" t="s">
        <v>144</v>
      </c>
      <c r="E95" s="46">
        <v>2.5</v>
      </c>
      <c r="F95" s="51">
        <v>0.327</v>
      </c>
      <c r="G95" s="47">
        <f t="shared" si="8"/>
        <v>14.533333333333335</v>
      </c>
      <c r="H95" s="84">
        <f t="shared" si="9"/>
        <v>0.36333333333333334</v>
      </c>
      <c r="I95" s="51">
        <v>0.261</v>
      </c>
      <c r="J95" s="47">
        <f t="shared" si="10"/>
        <v>11.599999999999998</v>
      </c>
      <c r="K95" s="84">
        <f t="shared" si="11"/>
        <v>0.29</v>
      </c>
    </row>
    <row r="96" spans="2:11" ht="18">
      <c r="B96" s="29">
        <v>16</v>
      </c>
      <c r="C96" s="45" t="s">
        <v>70</v>
      </c>
      <c r="D96" s="45" t="s">
        <v>143</v>
      </c>
      <c r="E96" s="46">
        <v>1.6</v>
      </c>
      <c r="F96" s="51">
        <v>0.194</v>
      </c>
      <c r="G96" s="47">
        <f t="shared" si="8"/>
        <v>13.472222222222223</v>
      </c>
      <c r="H96" s="84">
        <f t="shared" si="9"/>
        <v>0.21555555555555556</v>
      </c>
      <c r="I96" s="51">
        <v>0.114</v>
      </c>
      <c r="J96" s="47">
        <f t="shared" si="10"/>
        <v>7.916666666666667</v>
      </c>
      <c r="K96" s="84">
        <f t="shared" si="11"/>
        <v>0.12666666666666668</v>
      </c>
    </row>
    <row r="97" spans="2:11" ht="18">
      <c r="B97" s="29">
        <v>17</v>
      </c>
      <c r="C97" s="45" t="s">
        <v>69</v>
      </c>
      <c r="D97" s="45" t="s">
        <v>143</v>
      </c>
      <c r="E97" s="46">
        <v>2.5</v>
      </c>
      <c r="F97" s="51">
        <v>0.275</v>
      </c>
      <c r="G97" s="47">
        <f t="shared" si="8"/>
        <v>12.222222222222223</v>
      </c>
      <c r="H97" s="84">
        <f t="shared" si="9"/>
        <v>0.3055555555555556</v>
      </c>
      <c r="I97" s="51">
        <v>0.163</v>
      </c>
      <c r="J97" s="47">
        <f t="shared" si="10"/>
        <v>7.2444444444444445</v>
      </c>
      <c r="K97" s="84">
        <f t="shared" si="11"/>
        <v>0.1811111111111111</v>
      </c>
    </row>
    <row r="98" spans="2:11" ht="18">
      <c r="B98" s="29">
        <v>18</v>
      </c>
      <c r="C98" s="48" t="s">
        <v>66</v>
      </c>
      <c r="D98" s="48" t="s">
        <v>144</v>
      </c>
      <c r="E98" s="49">
        <v>16</v>
      </c>
      <c r="F98" s="51">
        <v>1.716</v>
      </c>
      <c r="G98" s="47">
        <f t="shared" si="8"/>
        <v>11.916666666666666</v>
      </c>
      <c r="H98" s="84">
        <f t="shared" si="9"/>
        <v>1.9066666666666665</v>
      </c>
      <c r="I98" s="51">
        <v>1.066</v>
      </c>
      <c r="J98" s="47">
        <f t="shared" si="10"/>
        <v>7.402777777777778</v>
      </c>
      <c r="K98" s="84">
        <f t="shared" si="11"/>
        <v>1.1844444444444444</v>
      </c>
    </row>
    <row r="99" spans="2:11" ht="18">
      <c r="B99" s="29">
        <v>19</v>
      </c>
      <c r="C99" s="45" t="s">
        <v>79</v>
      </c>
      <c r="D99" s="45" t="s">
        <v>143</v>
      </c>
      <c r="E99" s="46">
        <v>1</v>
      </c>
      <c r="F99" s="51">
        <v>0.098</v>
      </c>
      <c r="G99" s="47">
        <f t="shared" si="8"/>
        <v>10.88888888888889</v>
      </c>
      <c r="H99" s="84">
        <f t="shared" si="9"/>
        <v>0.1088888888888889</v>
      </c>
      <c r="I99" s="51">
        <v>0.049</v>
      </c>
      <c r="J99" s="47">
        <f t="shared" si="10"/>
        <v>5.444444444444445</v>
      </c>
      <c r="K99" s="84">
        <f t="shared" si="11"/>
        <v>0.05444444444444445</v>
      </c>
    </row>
    <row r="100" spans="2:11" ht="18">
      <c r="B100" s="29">
        <v>20</v>
      </c>
      <c r="C100" s="45" t="s">
        <v>80</v>
      </c>
      <c r="D100" s="45" t="s">
        <v>143</v>
      </c>
      <c r="E100" s="46">
        <v>1.6</v>
      </c>
      <c r="F100" s="51">
        <v>0.147</v>
      </c>
      <c r="G100" s="47">
        <f t="shared" si="8"/>
        <v>10.208333333333332</v>
      </c>
      <c r="H100" s="84">
        <f t="shared" si="9"/>
        <v>0.16333333333333333</v>
      </c>
      <c r="I100" s="51">
        <v>0.132</v>
      </c>
      <c r="J100" s="47">
        <f t="shared" si="10"/>
        <v>9.166666666666666</v>
      </c>
      <c r="K100" s="84">
        <f t="shared" si="11"/>
        <v>0.14666666666666667</v>
      </c>
    </row>
    <row r="101" spans="2:11" ht="18">
      <c r="B101" s="29">
        <v>21</v>
      </c>
      <c r="C101" s="48" t="s">
        <v>66</v>
      </c>
      <c r="D101" s="48" t="s">
        <v>143</v>
      </c>
      <c r="E101" s="49">
        <v>16</v>
      </c>
      <c r="F101" s="51">
        <v>0.907</v>
      </c>
      <c r="G101" s="47">
        <f t="shared" si="8"/>
        <v>6.298611111111112</v>
      </c>
      <c r="H101" s="84">
        <f t="shared" si="9"/>
        <v>1.0077777777777779</v>
      </c>
      <c r="I101" s="51">
        <v>0.155</v>
      </c>
      <c r="J101" s="47">
        <f>I101*100/E101</f>
        <v>0.96875</v>
      </c>
      <c r="K101" s="47">
        <f t="shared" si="11"/>
        <v>0.17222222222222222</v>
      </c>
    </row>
    <row r="102" spans="2:11" ht="18">
      <c r="B102" s="29">
        <v>22</v>
      </c>
      <c r="C102" s="45" t="s">
        <v>74</v>
      </c>
      <c r="D102" s="45" t="s">
        <v>143</v>
      </c>
      <c r="E102" s="46">
        <v>1.6</v>
      </c>
      <c r="F102" s="51">
        <v>0.065</v>
      </c>
      <c r="G102" s="47">
        <f t="shared" si="8"/>
        <v>4.513888888888889</v>
      </c>
      <c r="H102" s="84">
        <f t="shared" si="9"/>
        <v>0.07222222222222223</v>
      </c>
      <c r="I102" s="51">
        <v>0.049</v>
      </c>
      <c r="J102" s="47">
        <f>K102*100/E102</f>
        <v>3.4027777777777777</v>
      </c>
      <c r="K102" s="84">
        <f t="shared" si="11"/>
        <v>0.05444444444444445</v>
      </c>
    </row>
    <row r="103" spans="2:11" ht="18">
      <c r="B103" s="29">
        <v>23</v>
      </c>
      <c r="C103" s="45" t="s">
        <v>80</v>
      </c>
      <c r="D103" s="45" t="s">
        <v>144</v>
      </c>
      <c r="E103" s="46">
        <v>1.6</v>
      </c>
      <c r="F103" s="51">
        <v>0.032</v>
      </c>
      <c r="G103" s="47">
        <f t="shared" si="8"/>
        <v>2.222222222222222</v>
      </c>
      <c r="H103" s="84">
        <f t="shared" si="9"/>
        <v>0.035555555555555556</v>
      </c>
      <c r="I103" s="51">
        <v>0.016</v>
      </c>
      <c r="J103" s="47">
        <f>K103*100/E103</f>
        <v>1.111111111111111</v>
      </c>
      <c r="K103" s="84">
        <f t="shared" si="11"/>
        <v>0.017777777777777778</v>
      </c>
    </row>
    <row r="104" spans="2:11" ht="18">
      <c r="B104" s="29">
        <v>24</v>
      </c>
      <c r="C104" s="45" t="s">
        <v>67</v>
      </c>
      <c r="D104" s="48" t="s">
        <v>144</v>
      </c>
      <c r="E104" s="49">
        <v>10</v>
      </c>
      <c r="F104" s="51">
        <v>0.081</v>
      </c>
      <c r="G104" s="47">
        <f t="shared" si="8"/>
        <v>0.9</v>
      </c>
      <c r="H104" s="84">
        <f t="shared" si="9"/>
        <v>0.09</v>
      </c>
      <c r="I104" s="51">
        <v>0.049</v>
      </c>
      <c r="J104" s="47">
        <f>K104*100/E104</f>
        <v>0.5444444444444445</v>
      </c>
      <c r="K104" s="84">
        <f t="shared" si="11"/>
        <v>0.05444444444444445</v>
      </c>
    </row>
    <row r="105" spans="2:11" s="69" customFormat="1" ht="18">
      <c r="B105" s="42"/>
      <c r="C105" s="42" t="s">
        <v>150</v>
      </c>
      <c r="D105" s="53"/>
      <c r="E105" s="55">
        <f>SUM(E81:E104)</f>
        <v>105.49999999999999</v>
      </c>
      <c r="F105" s="55">
        <f>SUM(F81:F104)</f>
        <v>14.775000000000002</v>
      </c>
      <c r="G105" s="68">
        <f t="shared" si="8"/>
        <v>15.560821484992104</v>
      </c>
      <c r="H105" s="55">
        <f>SUM(H81:H104)</f>
        <v>16.416666666666668</v>
      </c>
      <c r="I105" s="55">
        <f>SUM(I81:I104)</f>
        <v>8.797999999999998</v>
      </c>
      <c r="J105" s="68">
        <f>K105*100/E105</f>
        <v>9.265929436545553</v>
      </c>
      <c r="K105" s="55">
        <f>SUM(K81:K104)</f>
        <v>9.775555555555556</v>
      </c>
    </row>
    <row r="108" spans="3:4" ht="18">
      <c r="C108" s="89" t="s">
        <v>152</v>
      </c>
      <c r="D108" s="90"/>
    </row>
    <row r="109" spans="3:4" ht="18">
      <c r="C109" s="91" t="s">
        <v>153</v>
      </c>
      <c r="D109" s="92">
        <v>0</v>
      </c>
    </row>
    <row r="110" spans="3:4" ht="18">
      <c r="C110" s="91" t="s">
        <v>154</v>
      </c>
      <c r="D110" s="92">
        <v>0</v>
      </c>
    </row>
    <row r="111" spans="3:4" ht="18">
      <c r="C111" s="91" t="s">
        <v>155</v>
      </c>
      <c r="D111" s="92">
        <v>3</v>
      </c>
    </row>
    <row r="112" spans="3:4" ht="18">
      <c r="C112" s="91" t="s">
        <v>156</v>
      </c>
      <c r="D112" s="92">
        <v>6</v>
      </c>
    </row>
    <row r="113" spans="3:4" ht="18">
      <c r="C113" s="91" t="s">
        <v>157</v>
      </c>
      <c r="D113" s="92">
        <v>11</v>
      </c>
    </row>
    <row r="114" spans="3:4" ht="18">
      <c r="C114" s="91" t="s">
        <v>158</v>
      </c>
      <c r="D114" s="92">
        <v>4</v>
      </c>
    </row>
    <row r="118" spans="2:11" ht="18">
      <c r="B118" s="154" t="s">
        <v>83</v>
      </c>
      <c r="C118" s="155"/>
      <c r="D118" s="155"/>
      <c r="E118" s="155"/>
      <c r="F118" s="155"/>
      <c r="G118" s="155"/>
      <c r="H118" s="155"/>
      <c r="I118" s="155"/>
      <c r="J118" s="155"/>
      <c r="K118" s="156"/>
    </row>
    <row r="119" spans="2:11" ht="18">
      <c r="B119" s="52"/>
      <c r="C119" s="52"/>
      <c r="D119" s="52"/>
      <c r="E119" s="52"/>
      <c r="F119" s="52"/>
      <c r="G119" s="52"/>
      <c r="H119" s="52"/>
      <c r="I119" s="52"/>
      <c r="J119" s="52"/>
      <c r="K119" s="83"/>
    </row>
    <row r="120" spans="2:11" ht="18">
      <c r="B120" s="29">
        <v>1</v>
      </c>
      <c r="C120" s="45" t="s">
        <v>88</v>
      </c>
      <c r="D120" s="45" t="s">
        <v>144</v>
      </c>
      <c r="E120" s="57">
        <v>1.6</v>
      </c>
      <c r="F120" s="51">
        <v>0.539</v>
      </c>
      <c r="G120" s="47">
        <f>H120*100/E120</f>
        <v>37.43055555555556</v>
      </c>
      <c r="H120" s="84">
        <f>F120/0.9</f>
        <v>0.5988888888888889</v>
      </c>
      <c r="I120" s="51">
        <v>0.437</v>
      </c>
      <c r="J120" s="47">
        <f>K120*100/E120</f>
        <v>30.347222222222218</v>
      </c>
      <c r="K120" s="84">
        <f>I120/0.9</f>
        <v>0.4855555555555555</v>
      </c>
    </row>
    <row r="121" spans="2:11" ht="18">
      <c r="B121" s="23">
        <v>2</v>
      </c>
      <c r="C121" s="48" t="s">
        <v>84</v>
      </c>
      <c r="D121" s="45" t="s">
        <v>143</v>
      </c>
      <c r="E121" s="57">
        <v>10</v>
      </c>
      <c r="F121" s="51">
        <v>1.429</v>
      </c>
      <c r="G121" s="47">
        <f aca="true" t="shared" si="12" ref="G121:G128">H121*100/E121</f>
        <v>15.877777777777776</v>
      </c>
      <c r="H121" s="84">
        <f aca="true" t="shared" si="13" ref="H121:H128">F121/0.9</f>
        <v>1.5877777777777777</v>
      </c>
      <c r="I121" s="51">
        <v>0.801</v>
      </c>
      <c r="J121" s="47">
        <f aca="true" t="shared" si="14" ref="J121:J128">K121*100/E121</f>
        <v>8.9</v>
      </c>
      <c r="K121" s="84">
        <f aca="true" t="shared" si="15" ref="K121:K128">I121/0.9</f>
        <v>0.89</v>
      </c>
    </row>
    <row r="122" spans="2:11" ht="18">
      <c r="B122" s="29">
        <v>3</v>
      </c>
      <c r="C122" s="45" t="s">
        <v>91</v>
      </c>
      <c r="D122" s="45" t="s">
        <v>144</v>
      </c>
      <c r="E122" s="57">
        <v>2.5</v>
      </c>
      <c r="F122" s="51">
        <v>0.231</v>
      </c>
      <c r="G122" s="47">
        <f t="shared" si="12"/>
        <v>10.266666666666666</v>
      </c>
      <c r="H122" s="84">
        <f t="shared" si="13"/>
        <v>0.25666666666666665</v>
      </c>
      <c r="I122" s="51">
        <v>0.179</v>
      </c>
      <c r="J122" s="47">
        <f t="shared" si="14"/>
        <v>7.955555555555554</v>
      </c>
      <c r="K122" s="84">
        <f t="shared" si="15"/>
        <v>0.19888888888888887</v>
      </c>
    </row>
    <row r="123" spans="2:11" ht="18">
      <c r="B123" s="23">
        <v>4</v>
      </c>
      <c r="C123" s="45" t="s">
        <v>92</v>
      </c>
      <c r="D123" s="45" t="s">
        <v>143</v>
      </c>
      <c r="E123" s="57">
        <v>1</v>
      </c>
      <c r="F123" s="51">
        <v>0.081</v>
      </c>
      <c r="G123" s="47">
        <f t="shared" si="12"/>
        <v>9</v>
      </c>
      <c r="H123" s="84">
        <f t="shared" si="13"/>
        <v>0.09</v>
      </c>
      <c r="I123" s="51">
        <v>0.064</v>
      </c>
      <c r="J123" s="47">
        <f t="shared" si="14"/>
        <v>7.111111111111111</v>
      </c>
      <c r="K123" s="84">
        <f t="shared" si="15"/>
        <v>0.07111111111111111</v>
      </c>
    </row>
    <row r="124" spans="2:11" ht="18">
      <c r="B124" s="29">
        <v>5</v>
      </c>
      <c r="C124" s="45" t="s">
        <v>90</v>
      </c>
      <c r="D124" s="45" t="s">
        <v>143</v>
      </c>
      <c r="E124" s="57">
        <v>1</v>
      </c>
      <c r="F124" s="51">
        <v>0.066</v>
      </c>
      <c r="G124" s="47">
        <f t="shared" si="12"/>
        <v>7.333333333333333</v>
      </c>
      <c r="H124" s="84">
        <f t="shared" si="13"/>
        <v>0.07333333333333333</v>
      </c>
      <c r="I124" s="51">
        <v>0.065</v>
      </c>
      <c r="J124" s="47">
        <f t="shared" si="14"/>
        <v>7.222222222222223</v>
      </c>
      <c r="K124" s="84">
        <f t="shared" si="15"/>
        <v>0.07222222222222223</v>
      </c>
    </row>
    <row r="125" spans="2:11" ht="18">
      <c r="B125" s="23">
        <v>6</v>
      </c>
      <c r="C125" s="45" t="s">
        <v>87</v>
      </c>
      <c r="D125" s="45" t="s">
        <v>144</v>
      </c>
      <c r="E125" s="57">
        <v>1.6</v>
      </c>
      <c r="F125" s="51">
        <v>0.098</v>
      </c>
      <c r="G125" s="47">
        <f t="shared" si="12"/>
        <v>6.805555555555555</v>
      </c>
      <c r="H125" s="84">
        <f t="shared" si="13"/>
        <v>0.1088888888888889</v>
      </c>
      <c r="I125" s="51">
        <v>0.097</v>
      </c>
      <c r="J125" s="47">
        <f t="shared" si="14"/>
        <v>6.736111111111112</v>
      </c>
      <c r="K125" s="84">
        <f t="shared" si="15"/>
        <v>0.10777777777777778</v>
      </c>
    </row>
    <row r="126" spans="2:11" ht="18">
      <c r="B126" s="29">
        <v>7</v>
      </c>
      <c r="C126" s="45" t="s">
        <v>89</v>
      </c>
      <c r="D126" s="45" t="s">
        <v>143</v>
      </c>
      <c r="E126" s="57">
        <v>1.6</v>
      </c>
      <c r="F126" s="51">
        <v>0.081</v>
      </c>
      <c r="G126" s="47">
        <f t="shared" si="12"/>
        <v>5.625</v>
      </c>
      <c r="H126" s="84">
        <f t="shared" si="13"/>
        <v>0.09</v>
      </c>
      <c r="I126" s="51">
        <v>0.081</v>
      </c>
      <c r="J126" s="47">
        <f t="shared" si="14"/>
        <v>5.625</v>
      </c>
      <c r="K126" s="84">
        <f t="shared" si="15"/>
        <v>0.09</v>
      </c>
    </row>
    <row r="127" spans="2:11" ht="18">
      <c r="B127" s="23">
        <v>8</v>
      </c>
      <c r="C127" s="94" t="s">
        <v>85</v>
      </c>
      <c r="D127" s="48" t="s">
        <v>143</v>
      </c>
      <c r="E127" s="58">
        <v>6.3</v>
      </c>
      <c r="F127" s="51">
        <v>0.254</v>
      </c>
      <c r="G127" s="47">
        <f t="shared" si="12"/>
        <v>4.479717813051146</v>
      </c>
      <c r="H127" s="84">
        <f t="shared" si="13"/>
        <v>0.2822222222222222</v>
      </c>
      <c r="I127" s="51">
        <v>0.157</v>
      </c>
      <c r="J127" s="47">
        <f t="shared" si="14"/>
        <v>2.768959435626102</v>
      </c>
      <c r="K127" s="84">
        <f t="shared" si="15"/>
        <v>0.17444444444444443</v>
      </c>
    </row>
    <row r="128" spans="2:11" ht="18">
      <c r="B128" s="29">
        <v>9</v>
      </c>
      <c r="C128" s="45" t="s">
        <v>86</v>
      </c>
      <c r="D128" s="48" t="s">
        <v>143</v>
      </c>
      <c r="E128" s="58">
        <v>1</v>
      </c>
      <c r="F128" s="51">
        <v>0.033</v>
      </c>
      <c r="G128" s="47">
        <f t="shared" si="12"/>
        <v>3.6666666666666665</v>
      </c>
      <c r="H128" s="84">
        <f t="shared" si="13"/>
        <v>0.03666666666666667</v>
      </c>
      <c r="I128" s="51">
        <v>0.032</v>
      </c>
      <c r="J128" s="47">
        <f t="shared" si="14"/>
        <v>3.5555555555555554</v>
      </c>
      <c r="K128" s="84">
        <f t="shared" si="15"/>
        <v>0.035555555555555556</v>
      </c>
    </row>
    <row r="129" spans="2:11" s="69" customFormat="1" ht="18">
      <c r="B129" s="52"/>
      <c r="C129" s="53" t="s">
        <v>150</v>
      </c>
      <c r="D129" s="53"/>
      <c r="E129" s="55">
        <f>SUM(E120:E128)</f>
        <v>26.600000000000005</v>
      </c>
      <c r="F129" s="55">
        <f>SUM(F120:F128)</f>
        <v>2.8119999999999994</v>
      </c>
      <c r="G129" s="68">
        <f>H129*100/E129</f>
        <v>11.746031746031745</v>
      </c>
      <c r="H129" s="55">
        <f>SUM(H120:H128)</f>
        <v>3.1244444444444444</v>
      </c>
      <c r="I129" s="55">
        <f>SUM(I120:I128)</f>
        <v>1.913</v>
      </c>
      <c r="J129" s="68">
        <f>K129*100/E129</f>
        <v>7.990810359231411</v>
      </c>
      <c r="K129" s="55">
        <f>SUM(K120:K128)</f>
        <v>2.1255555555555556</v>
      </c>
    </row>
    <row r="132" spans="3:4" ht="18">
      <c r="C132" s="89" t="s">
        <v>152</v>
      </c>
      <c r="D132" s="90"/>
    </row>
    <row r="133" spans="3:4" ht="18">
      <c r="C133" s="91" t="s">
        <v>153</v>
      </c>
      <c r="D133" s="92">
        <v>0</v>
      </c>
    </row>
    <row r="134" spans="3:4" ht="18">
      <c r="C134" s="91" t="s">
        <v>154</v>
      </c>
      <c r="D134" s="92">
        <v>0</v>
      </c>
    </row>
    <row r="135" spans="3:4" ht="18">
      <c r="C135" s="91" t="s">
        <v>155</v>
      </c>
      <c r="D135" s="92">
        <v>1</v>
      </c>
    </row>
    <row r="136" spans="3:4" ht="18">
      <c r="C136" s="91" t="s">
        <v>156</v>
      </c>
      <c r="D136" s="92">
        <v>0</v>
      </c>
    </row>
    <row r="137" spans="3:4" ht="18">
      <c r="C137" s="91" t="s">
        <v>157</v>
      </c>
      <c r="D137" s="92">
        <v>2</v>
      </c>
    </row>
    <row r="138" spans="3:4" ht="18">
      <c r="C138" s="91" t="s">
        <v>158</v>
      </c>
      <c r="D138" s="92">
        <v>6</v>
      </c>
    </row>
    <row r="141" spans="2:11" ht="18">
      <c r="B141" s="149" t="s">
        <v>93</v>
      </c>
      <c r="C141" s="150"/>
      <c r="D141" s="150"/>
      <c r="E141" s="150"/>
      <c r="F141" s="150"/>
      <c r="G141" s="150"/>
      <c r="H141" s="150"/>
      <c r="I141" s="150"/>
      <c r="J141" s="150"/>
      <c r="K141" s="150"/>
    </row>
    <row r="142" ht="18">
      <c r="B142" s="52"/>
    </row>
    <row r="143" spans="2:11" ht="18">
      <c r="B143" s="29">
        <v>1</v>
      </c>
      <c r="C143" s="45" t="s">
        <v>109</v>
      </c>
      <c r="D143" s="45" t="s">
        <v>144</v>
      </c>
      <c r="E143" s="57">
        <v>4</v>
      </c>
      <c r="F143" s="51">
        <v>4.299</v>
      </c>
      <c r="G143" s="47">
        <f aca="true" t="shared" si="16" ref="G143:G184">H143*100/E143</f>
        <v>119.41666666666669</v>
      </c>
      <c r="H143" s="84">
        <f aca="true" t="shared" si="17" ref="H143:H182">F143/0.9</f>
        <v>4.776666666666667</v>
      </c>
      <c r="I143" s="51">
        <v>2.822</v>
      </c>
      <c r="J143" s="47">
        <f aca="true" t="shared" si="18" ref="J143:J155">K143*100/E143</f>
        <v>78.38888888888889</v>
      </c>
      <c r="K143" s="84">
        <f aca="true" t="shared" si="19" ref="K143:K182">I143/0.9</f>
        <v>3.1355555555555554</v>
      </c>
    </row>
    <row r="144" spans="2:11" ht="18">
      <c r="B144" s="29">
        <v>2</v>
      </c>
      <c r="C144" s="45" t="s">
        <v>109</v>
      </c>
      <c r="D144" s="45" t="s">
        <v>143</v>
      </c>
      <c r="E144" s="57">
        <v>4</v>
      </c>
      <c r="F144" s="51">
        <v>3.515</v>
      </c>
      <c r="G144" s="47">
        <f t="shared" si="16"/>
        <v>97.63888888888889</v>
      </c>
      <c r="H144" s="84">
        <f t="shared" si="17"/>
        <v>3.9055555555555554</v>
      </c>
      <c r="I144" s="51">
        <v>2.035</v>
      </c>
      <c r="J144" s="47">
        <f t="shared" si="18"/>
        <v>56.52777777777778</v>
      </c>
      <c r="K144" s="84">
        <f t="shared" si="19"/>
        <v>2.261111111111111</v>
      </c>
    </row>
    <row r="145" spans="2:11" ht="18">
      <c r="B145" s="29">
        <v>3</v>
      </c>
      <c r="C145" s="45" t="s">
        <v>151</v>
      </c>
      <c r="D145" s="45" t="s">
        <v>144</v>
      </c>
      <c r="E145" s="62">
        <v>4</v>
      </c>
      <c r="F145" s="51">
        <v>2.616</v>
      </c>
      <c r="G145" s="47">
        <f t="shared" si="16"/>
        <v>72.66666666666667</v>
      </c>
      <c r="H145" s="84">
        <f t="shared" si="17"/>
        <v>2.9066666666666667</v>
      </c>
      <c r="I145" s="51">
        <v>1.471</v>
      </c>
      <c r="J145" s="47">
        <f t="shared" si="18"/>
        <v>40.861111111111114</v>
      </c>
      <c r="K145" s="84">
        <f t="shared" si="19"/>
        <v>1.6344444444444446</v>
      </c>
    </row>
    <row r="146" spans="2:11" ht="18">
      <c r="B146" s="29">
        <v>4</v>
      </c>
      <c r="C146" s="45" t="s">
        <v>101</v>
      </c>
      <c r="D146" s="45" t="s">
        <v>143</v>
      </c>
      <c r="E146" s="62">
        <v>2.5</v>
      </c>
      <c r="F146" s="51">
        <v>1.63</v>
      </c>
      <c r="G146" s="47">
        <f t="shared" si="16"/>
        <v>72.44444444444443</v>
      </c>
      <c r="H146" s="84">
        <f t="shared" si="17"/>
        <v>1.811111111111111</v>
      </c>
      <c r="I146" s="51">
        <v>0.9</v>
      </c>
      <c r="J146" s="47">
        <f t="shared" si="18"/>
        <v>40</v>
      </c>
      <c r="K146" s="84">
        <f t="shared" si="19"/>
        <v>1</v>
      </c>
    </row>
    <row r="147" spans="2:11" ht="18">
      <c r="B147" s="29">
        <v>5</v>
      </c>
      <c r="C147" s="48" t="s">
        <v>114</v>
      </c>
      <c r="D147" s="45" t="s">
        <v>143</v>
      </c>
      <c r="E147" s="57">
        <v>4</v>
      </c>
      <c r="F147" s="51">
        <v>2.245</v>
      </c>
      <c r="G147" s="47">
        <f t="shared" si="16"/>
        <v>62.361111111111114</v>
      </c>
      <c r="H147" s="84">
        <f t="shared" si="17"/>
        <v>2.4944444444444445</v>
      </c>
      <c r="I147" s="51">
        <v>1.619</v>
      </c>
      <c r="J147" s="47">
        <f t="shared" si="18"/>
        <v>44.97222222222222</v>
      </c>
      <c r="K147" s="84">
        <f t="shared" si="19"/>
        <v>1.7988888888888888</v>
      </c>
    </row>
    <row r="148" spans="2:11" ht="18">
      <c r="B148" s="29">
        <v>6</v>
      </c>
      <c r="C148" s="45" t="s">
        <v>104</v>
      </c>
      <c r="D148" s="45" t="s">
        <v>143</v>
      </c>
      <c r="E148" s="57">
        <v>1.8</v>
      </c>
      <c r="F148" s="51">
        <v>0.785</v>
      </c>
      <c r="G148" s="47">
        <f t="shared" si="16"/>
        <v>48.45679012345679</v>
      </c>
      <c r="H148" s="84">
        <f t="shared" si="17"/>
        <v>0.8722222222222222</v>
      </c>
      <c r="I148" s="51">
        <v>0.399</v>
      </c>
      <c r="J148" s="47">
        <f t="shared" si="18"/>
        <v>24.62962962962963</v>
      </c>
      <c r="K148" s="84">
        <f t="shared" si="19"/>
        <v>0.44333333333333336</v>
      </c>
    </row>
    <row r="149" spans="2:11" ht="18">
      <c r="B149" s="29">
        <v>7</v>
      </c>
      <c r="C149" s="45" t="s">
        <v>100</v>
      </c>
      <c r="D149" s="45" t="s">
        <v>143</v>
      </c>
      <c r="E149" s="62">
        <v>1.6</v>
      </c>
      <c r="F149" s="51">
        <v>0.651</v>
      </c>
      <c r="G149" s="47">
        <f t="shared" si="16"/>
        <v>45.208333333333336</v>
      </c>
      <c r="H149" s="84">
        <f t="shared" si="17"/>
        <v>0.7233333333333334</v>
      </c>
      <c r="I149" s="51">
        <v>0.428</v>
      </c>
      <c r="J149" s="47">
        <f t="shared" si="18"/>
        <v>29.722222222222218</v>
      </c>
      <c r="K149" s="84">
        <f t="shared" si="19"/>
        <v>0.4755555555555555</v>
      </c>
    </row>
    <row r="150" spans="2:11" ht="18">
      <c r="B150" s="29">
        <v>8</v>
      </c>
      <c r="C150" s="48" t="s">
        <v>115</v>
      </c>
      <c r="D150" s="48" t="s">
        <v>143</v>
      </c>
      <c r="E150" s="58">
        <v>1.6</v>
      </c>
      <c r="F150" s="51">
        <v>0.631</v>
      </c>
      <c r="G150" s="47">
        <f t="shared" si="16"/>
        <v>43.81944444444444</v>
      </c>
      <c r="H150" s="84">
        <f t="shared" si="17"/>
        <v>0.7011111111111111</v>
      </c>
      <c r="I150" s="51">
        <v>0.155</v>
      </c>
      <c r="J150" s="47">
        <f t="shared" si="18"/>
        <v>10.763888888888888</v>
      </c>
      <c r="K150" s="84">
        <f t="shared" si="19"/>
        <v>0.17222222222222222</v>
      </c>
    </row>
    <row r="151" spans="2:11" ht="18">
      <c r="B151" s="29">
        <v>9</v>
      </c>
      <c r="C151" s="48" t="s">
        <v>114</v>
      </c>
      <c r="D151" s="45" t="s">
        <v>144</v>
      </c>
      <c r="E151" s="57">
        <v>4</v>
      </c>
      <c r="F151" s="51">
        <v>1.523</v>
      </c>
      <c r="G151" s="47">
        <f t="shared" si="16"/>
        <v>42.30555555555555</v>
      </c>
      <c r="H151" s="84">
        <f t="shared" si="17"/>
        <v>1.692222222222222</v>
      </c>
      <c r="I151" s="51">
        <v>0.647</v>
      </c>
      <c r="J151" s="47">
        <f t="shared" si="18"/>
        <v>17.97222222222222</v>
      </c>
      <c r="K151" s="84">
        <f t="shared" si="19"/>
        <v>0.7188888888888889</v>
      </c>
    </row>
    <row r="152" spans="2:11" ht="18">
      <c r="B152" s="29">
        <v>10</v>
      </c>
      <c r="C152" s="48" t="s">
        <v>94</v>
      </c>
      <c r="D152" s="48" t="s">
        <v>144</v>
      </c>
      <c r="E152" s="61">
        <v>6.3</v>
      </c>
      <c r="F152" s="51">
        <v>2.256</v>
      </c>
      <c r="G152" s="47">
        <f t="shared" si="16"/>
        <v>39.788359788359784</v>
      </c>
      <c r="H152" s="84">
        <f t="shared" si="17"/>
        <v>2.5066666666666664</v>
      </c>
      <c r="I152" s="51">
        <v>1.144</v>
      </c>
      <c r="J152" s="47">
        <f t="shared" si="18"/>
        <v>20.17636684303351</v>
      </c>
      <c r="K152" s="84">
        <f t="shared" si="19"/>
        <v>1.271111111111111</v>
      </c>
    </row>
    <row r="153" spans="2:11" ht="18">
      <c r="B153" s="29">
        <v>11</v>
      </c>
      <c r="C153" s="48" t="s">
        <v>111</v>
      </c>
      <c r="D153" s="45" t="s">
        <v>143</v>
      </c>
      <c r="E153" s="62">
        <v>1.6</v>
      </c>
      <c r="F153" s="51">
        <v>0.545</v>
      </c>
      <c r="G153" s="47">
        <f t="shared" si="16"/>
        <v>37.84722222222223</v>
      </c>
      <c r="H153" s="84">
        <f t="shared" si="17"/>
        <v>0.6055555555555556</v>
      </c>
      <c r="I153" s="51">
        <v>0.421</v>
      </c>
      <c r="J153" s="47">
        <f t="shared" si="18"/>
        <v>29.236111111111107</v>
      </c>
      <c r="K153" s="84">
        <f t="shared" si="19"/>
        <v>0.46777777777777774</v>
      </c>
    </row>
    <row r="154" spans="2:11" ht="18">
      <c r="B154" s="29">
        <v>12</v>
      </c>
      <c r="C154" s="45" t="s">
        <v>103</v>
      </c>
      <c r="D154" s="48" t="s">
        <v>143</v>
      </c>
      <c r="E154" s="62">
        <v>1.8</v>
      </c>
      <c r="F154" s="51">
        <v>0.572</v>
      </c>
      <c r="G154" s="47">
        <f t="shared" si="16"/>
        <v>35.30864197530864</v>
      </c>
      <c r="H154" s="84">
        <f t="shared" si="17"/>
        <v>0.6355555555555555</v>
      </c>
      <c r="I154" s="51">
        <v>0.457</v>
      </c>
      <c r="J154" s="47">
        <f t="shared" si="18"/>
        <v>28.209876543209877</v>
      </c>
      <c r="K154" s="84">
        <f t="shared" si="19"/>
        <v>0.5077777777777778</v>
      </c>
    </row>
    <row r="155" spans="2:11" ht="18">
      <c r="B155" s="29">
        <v>13</v>
      </c>
      <c r="C155" s="45" t="s">
        <v>151</v>
      </c>
      <c r="D155" s="45" t="s">
        <v>143</v>
      </c>
      <c r="E155" s="62">
        <v>4</v>
      </c>
      <c r="F155" s="51">
        <v>1.214</v>
      </c>
      <c r="G155" s="47">
        <f t="shared" si="16"/>
        <v>33.72222222222222</v>
      </c>
      <c r="H155" s="84">
        <f t="shared" si="17"/>
        <v>1.3488888888888888</v>
      </c>
      <c r="I155" s="51">
        <v>0.653</v>
      </c>
      <c r="J155" s="47">
        <f t="shared" si="18"/>
        <v>18.13888888888889</v>
      </c>
      <c r="K155" s="84">
        <f t="shared" si="19"/>
        <v>0.7255555555555556</v>
      </c>
    </row>
    <row r="156" spans="2:11" ht="18">
      <c r="B156" s="29">
        <v>14</v>
      </c>
      <c r="C156" s="45" t="s">
        <v>107</v>
      </c>
      <c r="D156" s="45" t="s">
        <v>143</v>
      </c>
      <c r="E156" s="57">
        <v>2.5</v>
      </c>
      <c r="F156" s="51">
        <v>0.66</v>
      </c>
      <c r="G156" s="47">
        <f t="shared" si="16"/>
        <v>29.333333333333336</v>
      </c>
      <c r="H156" s="84">
        <f t="shared" si="17"/>
        <v>0.7333333333333334</v>
      </c>
      <c r="I156" s="51">
        <v>0.49</v>
      </c>
      <c r="J156" s="47">
        <f>I156*100/2.5</f>
        <v>19.6</v>
      </c>
      <c r="K156" s="84">
        <f t="shared" si="19"/>
        <v>0.5444444444444444</v>
      </c>
    </row>
    <row r="157" spans="2:11" ht="18">
      <c r="B157" s="29">
        <v>15</v>
      </c>
      <c r="C157" s="45" t="s">
        <v>100</v>
      </c>
      <c r="D157" s="45" t="s">
        <v>144</v>
      </c>
      <c r="E157" s="62">
        <v>1</v>
      </c>
      <c r="F157" s="51">
        <v>0.254</v>
      </c>
      <c r="G157" s="47">
        <f t="shared" si="16"/>
        <v>28.22222222222222</v>
      </c>
      <c r="H157" s="84">
        <f t="shared" si="17"/>
        <v>0.2822222222222222</v>
      </c>
      <c r="I157" s="51">
        <v>0.079</v>
      </c>
      <c r="J157" s="47">
        <f aca="true" t="shared" si="20" ref="J157:J166">K157*100/E157</f>
        <v>8.777777777777777</v>
      </c>
      <c r="K157" s="84">
        <f t="shared" si="19"/>
        <v>0.08777777777777777</v>
      </c>
    </row>
    <row r="158" spans="2:11" ht="18">
      <c r="B158" s="29">
        <v>16</v>
      </c>
      <c r="C158" s="45" t="s">
        <v>99</v>
      </c>
      <c r="D158" s="48" t="s">
        <v>143</v>
      </c>
      <c r="E158" s="58">
        <v>2.5</v>
      </c>
      <c r="F158" s="51">
        <v>0.629</v>
      </c>
      <c r="G158" s="47">
        <f t="shared" si="16"/>
        <v>27.955555555555556</v>
      </c>
      <c r="H158" s="84">
        <f t="shared" si="17"/>
        <v>0.6988888888888889</v>
      </c>
      <c r="I158" s="51">
        <v>0.361</v>
      </c>
      <c r="J158" s="47">
        <f t="shared" si="20"/>
        <v>16.044444444444444</v>
      </c>
      <c r="K158" s="84">
        <f t="shared" si="19"/>
        <v>0.4011111111111111</v>
      </c>
    </row>
    <row r="159" spans="2:11" ht="18">
      <c r="B159" s="29">
        <v>17</v>
      </c>
      <c r="C159" s="48" t="s">
        <v>111</v>
      </c>
      <c r="D159" s="48" t="s">
        <v>144</v>
      </c>
      <c r="E159" s="62">
        <v>1.6</v>
      </c>
      <c r="F159" s="51">
        <v>0.401</v>
      </c>
      <c r="G159" s="47">
        <f t="shared" si="16"/>
        <v>27.84722222222222</v>
      </c>
      <c r="H159" s="84">
        <f t="shared" si="17"/>
        <v>0.4455555555555556</v>
      </c>
      <c r="I159" s="51">
        <v>0.241</v>
      </c>
      <c r="J159" s="47">
        <f t="shared" si="20"/>
        <v>16.73611111111111</v>
      </c>
      <c r="K159" s="84">
        <f t="shared" si="19"/>
        <v>0.2677777777777778</v>
      </c>
    </row>
    <row r="160" spans="2:11" ht="18">
      <c r="B160" s="29">
        <v>18</v>
      </c>
      <c r="C160" s="45" t="s">
        <v>113</v>
      </c>
      <c r="D160" s="45" t="s">
        <v>143</v>
      </c>
      <c r="E160" s="57">
        <v>2.5</v>
      </c>
      <c r="F160" s="51">
        <v>0.611</v>
      </c>
      <c r="G160" s="47">
        <f t="shared" si="16"/>
        <v>27.155555555555555</v>
      </c>
      <c r="H160" s="84">
        <f t="shared" si="17"/>
        <v>0.6788888888888889</v>
      </c>
      <c r="I160" s="51">
        <v>0.319</v>
      </c>
      <c r="J160" s="47">
        <f t="shared" si="20"/>
        <v>14.177777777777777</v>
      </c>
      <c r="K160" s="84">
        <f t="shared" si="19"/>
        <v>0.35444444444444445</v>
      </c>
    </row>
    <row r="161" spans="2:11" ht="18">
      <c r="B161" s="29">
        <v>19</v>
      </c>
      <c r="C161" s="48" t="s">
        <v>102</v>
      </c>
      <c r="D161" s="45" t="s">
        <v>143</v>
      </c>
      <c r="E161" s="57">
        <v>4</v>
      </c>
      <c r="F161" s="51">
        <v>0.889</v>
      </c>
      <c r="G161" s="47">
        <f t="shared" si="16"/>
        <v>24.694444444444443</v>
      </c>
      <c r="H161" s="84">
        <f t="shared" si="17"/>
        <v>0.9877777777777778</v>
      </c>
      <c r="I161" s="51">
        <v>0.794</v>
      </c>
      <c r="J161" s="47">
        <f t="shared" si="20"/>
        <v>22.055555555555557</v>
      </c>
      <c r="K161" s="84">
        <f t="shared" si="19"/>
        <v>0.8822222222222222</v>
      </c>
    </row>
    <row r="162" spans="2:11" ht="18">
      <c r="B162" s="29">
        <v>20</v>
      </c>
      <c r="C162" s="48" t="s">
        <v>95</v>
      </c>
      <c r="D162" s="48" t="s">
        <v>143</v>
      </c>
      <c r="E162" s="62">
        <v>10</v>
      </c>
      <c r="F162" s="51">
        <v>2.016</v>
      </c>
      <c r="G162" s="47">
        <f t="shared" si="16"/>
        <v>22.4</v>
      </c>
      <c r="H162" s="84">
        <f t="shared" si="17"/>
        <v>2.2399999999999998</v>
      </c>
      <c r="I162" s="51">
        <v>1.828</v>
      </c>
      <c r="J162" s="47">
        <f t="shared" si="20"/>
        <v>20.31111111111111</v>
      </c>
      <c r="K162" s="84">
        <f t="shared" si="19"/>
        <v>2.031111111111111</v>
      </c>
    </row>
    <row r="163" spans="2:11" ht="18">
      <c r="B163" s="29">
        <v>21</v>
      </c>
      <c r="C163" s="48" t="s">
        <v>97</v>
      </c>
      <c r="D163" s="48" t="s">
        <v>144</v>
      </c>
      <c r="E163" s="62">
        <v>16</v>
      </c>
      <c r="F163" s="51">
        <v>3.208</v>
      </c>
      <c r="G163" s="47">
        <f t="shared" si="16"/>
        <v>22.27777777777778</v>
      </c>
      <c r="H163" s="84">
        <f t="shared" si="17"/>
        <v>3.5644444444444447</v>
      </c>
      <c r="I163" s="51">
        <v>2.125</v>
      </c>
      <c r="J163" s="47">
        <f t="shared" si="20"/>
        <v>14.756944444444445</v>
      </c>
      <c r="K163" s="84">
        <f t="shared" si="19"/>
        <v>2.361111111111111</v>
      </c>
    </row>
    <row r="164" spans="2:11" ht="18">
      <c r="B164" s="29">
        <v>22</v>
      </c>
      <c r="C164" s="45" t="s">
        <v>106</v>
      </c>
      <c r="D164" s="45" t="s">
        <v>144</v>
      </c>
      <c r="E164" s="57">
        <v>2.5</v>
      </c>
      <c r="F164" s="51">
        <v>0.476</v>
      </c>
      <c r="G164" s="47">
        <f t="shared" si="16"/>
        <v>21.155555555555555</v>
      </c>
      <c r="H164" s="84">
        <f t="shared" si="17"/>
        <v>0.5288888888888889</v>
      </c>
      <c r="I164" s="51">
        <v>0.174</v>
      </c>
      <c r="J164" s="47">
        <f t="shared" si="20"/>
        <v>7.733333333333332</v>
      </c>
      <c r="K164" s="84">
        <f t="shared" si="19"/>
        <v>0.1933333333333333</v>
      </c>
    </row>
    <row r="165" spans="2:11" ht="18">
      <c r="B165" s="29">
        <v>23</v>
      </c>
      <c r="C165" s="48" t="s">
        <v>98</v>
      </c>
      <c r="D165" s="48" t="s">
        <v>143</v>
      </c>
      <c r="E165" s="58">
        <v>16</v>
      </c>
      <c r="F165" s="51">
        <v>2.938</v>
      </c>
      <c r="G165" s="47">
        <f t="shared" si="16"/>
        <v>20.40277777777778</v>
      </c>
      <c r="H165" s="84">
        <f t="shared" si="17"/>
        <v>3.2644444444444445</v>
      </c>
      <c r="I165" s="51">
        <v>0.428</v>
      </c>
      <c r="J165" s="47">
        <f t="shared" si="20"/>
        <v>2.972222222222222</v>
      </c>
      <c r="K165" s="84">
        <f t="shared" si="19"/>
        <v>0.4755555555555555</v>
      </c>
    </row>
    <row r="166" spans="2:11" ht="18">
      <c r="B166" s="29">
        <v>24</v>
      </c>
      <c r="C166" s="45" t="s">
        <v>105</v>
      </c>
      <c r="D166" s="45" t="s">
        <v>143</v>
      </c>
      <c r="E166" s="57">
        <v>1</v>
      </c>
      <c r="F166" s="51">
        <v>0.169</v>
      </c>
      <c r="G166" s="47">
        <f t="shared" si="16"/>
        <v>18.77777777777778</v>
      </c>
      <c r="H166" s="84">
        <f t="shared" si="17"/>
        <v>0.1877777777777778</v>
      </c>
      <c r="I166" s="51">
        <v>0.134</v>
      </c>
      <c r="J166" s="47">
        <f t="shared" si="20"/>
        <v>14.888888888888891</v>
      </c>
      <c r="K166" s="84">
        <f t="shared" si="19"/>
        <v>0.1488888888888889</v>
      </c>
    </row>
    <row r="167" spans="2:11" ht="18">
      <c r="B167" s="29">
        <v>25</v>
      </c>
      <c r="C167" s="48" t="s">
        <v>95</v>
      </c>
      <c r="D167" s="48" t="s">
        <v>144</v>
      </c>
      <c r="E167" s="62">
        <v>10</v>
      </c>
      <c r="F167" s="51">
        <v>1.619</v>
      </c>
      <c r="G167" s="47">
        <f t="shared" si="16"/>
        <v>17.988888888888887</v>
      </c>
      <c r="H167" s="84">
        <f t="shared" si="17"/>
        <v>1.7988888888888888</v>
      </c>
      <c r="I167" s="51">
        <v>1.076</v>
      </c>
      <c r="J167" s="47">
        <f>I167*100/E167</f>
        <v>10.760000000000002</v>
      </c>
      <c r="K167" s="84">
        <f t="shared" si="19"/>
        <v>1.1955555555555557</v>
      </c>
    </row>
    <row r="168" spans="2:11" ht="18">
      <c r="B168" s="29">
        <v>26</v>
      </c>
      <c r="C168" s="45" t="s">
        <v>112</v>
      </c>
      <c r="D168" s="45" t="s">
        <v>144</v>
      </c>
      <c r="E168" s="57">
        <v>2.5</v>
      </c>
      <c r="F168" s="51">
        <v>0.397</v>
      </c>
      <c r="G168" s="47">
        <f t="shared" si="16"/>
        <v>17.644444444444446</v>
      </c>
      <c r="H168" s="84">
        <f t="shared" si="17"/>
        <v>0.4411111111111111</v>
      </c>
      <c r="I168" s="51">
        <v>0.317</v>
      </c>
      <c r="J168" s="47">
        <f aca="true" t="shared" si="21" ref="J168:J173">K168*100/E168</f>
        <v>14.088888888888889</v>
      </c>
      <c r="K168" s="84">
        <f t="shared" si="19"/>
        <v>0.3522222222222222</v>
      </c>
    </row>
    <row r="169" spans="2:11" ht="18">
      <c r="B169" s="29">
        <v>27</v>
      </c>
      <c r="C169" s="45" t="s">
        <v>108</v>
      </c>
      <c r="D169" s="45" t="s">
        <v>144</v>
      </c>
      <c r="E169" s="57">
        <v>2.5</v>
      </c>
      <c r="F169" s="51">
        <v>0.397</v>
      </c>
      <c r="G169" s="47">
        <f t="shared" si="16"/>
        <v>17.644444444444446</v>
      </c>
      <c r="H169" s="84">
        <f t="shared" si="17"/>
        <v>0.4411111111111111</v>
      </c>
      <c r="I169" s="51">
        <v>0.238</v>
      </c>
      <c r="J169" s="47">
        <f t="shared" si="21"/>
        <v>10.577777777777778</v>
      </c>
      <c r="K169" s="84">
        <f t="shared" si="19"/>
        <v>0.2644444444444444</v>
      </c>
    </row>
    <row r="170" spans="2:11" ht="18">
      <c r="B170" s="29">
        <v>28</v>
      </c>
      <c r="C170" s="48" t="s">
        <v>131</v>
      </c>
      <c r="D170" s="48" t="s">
        <v>143</v>
      </c>
      <c r="E170" s="58">
        <v>63</v>
      </c>
      <c r="F170" s="51">
        <v>9.461</v>
      </c>
      <c r="G170" s="47">
        <f t="shared" si="16"/>
        <v>16.68606701940035</v>
      </c>
      <c r="H170" s="84">
        <f t="shared" si="17"/>
        <v>10.512222222222222</v>
      </c>
      <c r="I170" s="51">
        <v>4.857</v>
      </c>
      <c r="J170" s="47">
        <f t="shared" si="21"/>
        <v>8.566137566137565</v>
      </c>
      <c r="K170" s="84">
        <f t="shared" si="19"/>
        <v>5.3966666666666665</v>
      </c>
    </row>
    <row r="171" spans="2:11" ht="18">
      <c r="B171" s="29">
        <v>29</v>
      </c>
      <c r="C171" s="48" t="s">
        <v>131</v>
      </c>
      <c r="D171" s="48" t="s">
        <v>144</v>
      </c>
      <c r="E171" s="58">
        <v>63</v>
      </c>
      <c r="F171" s="51">
        <v>9.429</v>
      </c>
      <c r="G171" s="47">
        <f t="shared" si="16"/>
        <v>16.62962962962963</v>
      </c>
      <c r="H171" s="84">
        <f t="shared" si="17"/>
        <v>10.476666666666667</v>
      </c>
      <c r="I171" s="51">
        <v>4.776</v>
      </c>
      <c r="J171" s="47">
        <f t="shared" si="21"/>
        <v>8.423280423280422</v>
      </c>
      <c r="K171" s="84">
        <f t="shared" si="19"/>
        <v>5.306666666666667</v>
      </c>
    </row>
    <row r="172" spans="2:11" ht="18">
      <c r="B172" s="29">
        <v>30</v>
      </c>
      <c r="C172" s="48" t="s">
        <v>97</v>
      </c>
      <c r="D172" s="48" t="s">
        <v>143</v>
      </c>
      <c r="E172" s="62">
        <v>16</v>
      </c>
      <c r="F172" s="51">
        <v>2.382</v>
      </c>
      <c r="G172" s="47">
        <f t="shared" si="16"/>
        <v>16.541666666666668</v>
      </c>
      <c r="H172" s="84">
        <f t="shared" si="17"/>
        <v>2.646666666666667</v>
      </c>
      <c r="I172" s="51">
        <v>1.443</v>
      </c>
      <c r="J172" s="47">
        <f t="shared" si="21"/>
        <v>10.020833333333332</v>
      </c>
      <c r="K172" s="84">
        <f t="shared" si="19"/>
        <v>1.6033333333333333</v>
      </c>
    </row>
    <row r="173" spans="2:11" ht="18">
      <c r="B173" s="29">
        <v>31</v>
      </c>
      <c r="C173" s="45" t="s">
        <v>108</v>
      </c>
      <c r="D173" s="45" t="s">
        <v>143</v>
      </c>
      <c r="E173" s="57">
        <v>2.5</v>
      </c>
      <c r="F173" s="51">
        <v>0.349</v>
      </c>
      <c r="G173" s="47">
        <f t="shared" si="16"/>
        <v>15.51111111111111</v>
      </c>
      <c r="H173" s="84">
        <f t="shared" si="17"/>
        <v>0.3877777777777777</v>
      </c>
      <c r="I173" s="51">
        <v>0.206</v>
      </c>
      <c r="J173" s="47">
        <f t="shared" si="21"/>
        <v>9.155555555555555</v>
      </c>
      <c r="K173" s="84">
        <f t="shared" si="19"/>
        <v>0.22888888888888886</v>
      </c>
    </row>
    <row r="174" spans="2:11" ht="18">
      <c r="B174" s="29">
        <v>32</v>
      </c>
      <c r="C174" s="48" t="s">
        <v>98</v>
      </c>
      <c r="D174" s="48" t="s">
        <v>144</v>
      </c>
      <c r="E174" s="58">
        <v>16</v>
      </c>
      <c r="F174" s="51">
        <v>2.382</v>
      </c>
      <c r="G174" s="47">
        <f t="shared" si="16"/>
        <v>16.541666666666668</v>
      </c>
      <c r="H174" s="84">
        <f t="shared" si="17"/>
        <v>2.646666666666667</v>
      </c>
      <c r="I174" s="51">
        <v>1.588</v>
      </c>
      <c r="J174" s="47">
        <f>I174*100/E174</f>
        <v>9.925</v>
      </c>
      <c r="K174" s="84">
        <f t="shared" si="19"/>
        <v>1.7644444444444445</v>
      </c>
    </row>
    <row r="175" spans="2:11" ht="18">
      <c r="B175" s="29">
        <v>33</v>
      </c>
      <c r="C175" s="48" t="s">
        <v>102</v>
      </c>
      <c r="D175" s="48" t="s">
        <v>144</v>
      </c>
      <c r="E175" s="58">
        <v>4</v>
      </c>
      <c r="F175" s="51">
        <v>0.444</v>
      </c>
      <c r="G175" s="47">
        <f t="shared" si="16"/>
        <v>12.333333333333334</v>
      </c>
      <c r="H175" s="84">
        <f t="shared" si="17"/>
        <v>0.49333333333333335</v>
      </c>
      <c r="I175" s="51">
        <v>0.381</v>
      </c>
      <c r="J175" s="47">
        <f>K175*100/E175</f>
        <v>10.583333333333334</v>
      </c>
      <c r="K175" s="84">
        <f t="shared" si="19"/>
        <v>0.42333333333333334</v>
      </c>
    </row>
    <row r="176" spans="2:11" ht="18">
      <c r="B176" s="29">
        <v>34</v>
      </c>
      <c r="C176" s="48" t="s">
        <v>94</v>
      </c>
      <c r="D176" s="45" t="s">
        <v>143</v>
      </c>
      <c r="E176" s="60">
        <v>6.3</v>
      </c>
      <c r="F176" s="51">
        <v>0.787</v>
      </c>
      <c r="G176" s="47">
        <f t="shared" si="16"/>
        <v>13.880070546737214</v>
      </c>
      <c r="H176" s="84">
        <f t="shared" si="17"/>
        <v>0.8744444444444445</v>
      </c>
      <c r="I176" s="51">
        <v>0.462</v>
      </c>
      <c r="J176" s="47">
        <f>I176*100/E176</f>
        <v>7.333333333333334</v>
      </c>
      <c r="K176" s="84">
        <f t="shared" si="19"/>
        <v>0.5133333333333333</v>
      </c>
    </row>
    <row r="177" spans="2:11" ht="18">
      <c r="B177" s="29">
        <v>35</v>
      </c>
      <c r="C177" s="45" t="s">
        <v>110</v>
      </c>
      <c r="D177" s="45" t="s">
        <v>143</v>
      </c>
      <c r="E177" s="57">
        <v>1.6</v>
      </c>
      <c r="F177" s="51">
        <v>0.142</v>
      </c>
      <c r="G177" s="47">
        <f t="shared" si="16"/>
        <v>9.86111111111111</v>
      </c>
      <c r="H177" s="84">
        <f t="shared" si="17"/>
        <v>0.15777777777777777</v>
      </c>
      <c r="I177" s="51">
        <v>0.079</v>
      </c>
      <c r="J177" s="47">
        <f aca="true" t="shared" si="22" ref="J177:J184">K177*100/E177</f>
        <v>5.48611111111111</v>
      </c>
      <c r="K177" s="84">
        <f t="shared" si="19"/>
        <v>0.08777777777777777</v>
      </c>
    </row>
    <row r="178" spans="2:11" ht="18">
      <c r="B178" s="29">
        <v>36</v>
      </c>
      <c r="C178" s="48" t="s">
        <v>134</v>
      </c>
      <c r="D178" s="48" t="s">
        <v>143</v>
      </c>
      <c r="E178" s="58">
        <v>40</v>
      </c>
      <c r="F178" s="51">
        <v>3.112</v>
      </c>
      <c r="G178" s="47">
        <f t="shared" si="16"/>
        <v>8.644444444444444</v>
      </c>
      <c r="H178" s="84">
        <f t="shared" si="17"/>
        <v>3.457777777777778</v>
      </c>
      <c r="I178" s="51">
        <v>1.554</v>
      </c>
      <c r="J178" s="47">
        <f t="shared" si="22"/>
        <v>4.316666666666666</v>
      </c>
      <c r="K178" s="84">
        <f t="shared" si="19"/>
        <v>1.7266666666666666</v>
      </c>
    </row>
    <row r="179" spans="2:11" ht="18">
      <c r="B179" s="29">
        <v>37</v>
      </c>
      <c r="C179" s="48" t="s">
        <v>96</v>
      </c>
      <c r="D179" s="48" t="s">
        <v>144</v>
      </c>
      <c r="E179" s="58">
        <v>6.3</v>
      </c>
      <c r="F179" s="51">
        <v>0.28</v>
      </c>
      <c r="G179" s="47">
        <f t="shared" si="16"/>
        <v>4.938271604938271</v>
      </c>
      <c r="H179" s="84">
        <f t="shared" si="17"/>
        <v>0.3111111111111111</v>
      </c>
      <c r="I179" s="51">
        <v>0.242</v>
      </c>
      <c r="J179" s="47">
        <f t="shared" si="22"/>
        <v>4.268077601410935</v>
      </c>
      <c r="K179" s="84">
        <f t="shared" si="19"/>
        <v>0.2688888888888889</v>
      </c>
    </row>
    <row r="180" spans="2:11" ht="18">
      <c r="B180" s="29">
        <v>38</v>
      </c>
      <c r="C180" s="95" t="s">
        <v>132</v>
      </c>
      <c r="D180" s="48" t="s">
        <v>144</v>
      </c>
      <c r="E180" s="58">
        <v>40</v>
      </c>
      <c r="F180" s="51">
        <v>1.652</v>
      </c>
      <c r="G180" s="47">
        <f t="shared" si="16"/>
        <v>4.588888888888889</v>
      </c>
      <c r="H180" s="84">
        <f t="shared" si="17"/>
        <v>1.8355555555555554</v>
      </c>
      <c r="I180" s="51">
        <v>0.388</v>
      </c>
      <c r="J180" s="47">
        <f t="shared" si="22"/>
        <v>1.077777777777778</v>
      </c>
      <c r="K180" s="84">
        <f t="shared" si="19"/>
        <v>0.4311111111111111</v>
      </c>
    </row>
    <row r="181" spans="2:11" ht="18">
      <c r="B181" s="29">
        <v>39</v>
      </c>
      <c r="C181" s="48" t="s">
        <v>96</v>
      </c>
      <c r="D181" s="48" t="s">
        <v>143</v>
      </c>
      <c r="E181" s="62">
        <v>6.3</v>
      </c>
      <c r="F181" s="51">
        <v>0.239</v>
      </c>
      <c r="G181" s="47">
        <f t="shared" si="16"/>
        <v>4.215167548500881</v>
      </c>
      <c r="H181" s="84">
        <f t="shared" si="17"/>
        <v>0.26555555555555554</v>
      </c>
      <c r="I181" s="51">
        <v>0.127</v>
      </c>
      <c r="J181" s="47">
        <f t="shared" si="22"/>
        <v>2.239858906525573</v>
      </c>
      <c r="K181" s="84">
        <f t="shared" si="19"/>
        <v>0.1411111111111111</v>
      </c>
    </row>
    <row r="182" spans="2:11" ht="18">
      <c r="B182" s="29">
        <v>40</v>
      </c>
      <c r="C182" s="95" t="s">
        <v>132</v>
      </c>
      <c r="D182" s="48" t="s">
        <v>143</v>
      </c>
      <c r="E182" s="58">
        <v>40</v>
      </c>
      <c r="F182" s="51">
        <v>1.226</v>
      </c>
      <c r="G182" s="47">
        <f t="shared" si="16"/>
        <v>3.405555555555556</v>
      </c>
      <c r="H182" s="84">
        <f t="shared" si="17"/>
        <v>1.3622222222222222</v>
      </c>
      <c r="I182" s="51">
        <v>0.866</v>
      </c>
      <c r="J182" s="47">
        <f t="shared" si="22"/>
        <v>2.4055555555555554</v>
      </c>
      <c r="K182" s="84">
        <f t="shared" si="19"/>
        <v>0.9622222222222222</v>
      </c>
    </row>
    <row r="183" spans="2:11" ht="18">
      <c r="B183" s="29">
        <v>41</v>
      </c>
      <c r="C183" s="48" t="s">
        <v>134</v>
      </c>
      <c r="D183" s="48" t="s">
        <v>144</v>
      </c>
      <c r="E183" s="58">
        <v>40</v>
      </c>
      <c r="F183" s="51">
        <v>0.158</v>
      </c>
      <c r="G183" s="47">
        <f t="shared" si="16"/>
        <v>0.43888888888888883</v>
      </c>
      <c r="H183" s="84">
        <f>F183/0.9</f>
        <v>0.17555555555555555</v>
      </c>
      <c r="I183" s="51">
        <v>0.064</v>
      </c>
      <c r="J183" s="47">
        <f t="shared" si="22"/>
        <v>0.17777777777777776</v>
      </c>
      <c r="K183" s="84">
        <f>I183/0.9</f>
        <v>0.07111111111111111</v>
      </c>
    </row>
    <row r="184" spans="2:11" s="69" customFormat="1" ht="18">
      <c r="B184" s="52"/>
      <c r="C184" s="65" t="s">
        <v>150</v>
      </c>
      <c r="D184" s="65"/>
      <c r="E184" s="56">
        <f>SUM(E143:E183)</f>
        <v>460.80000000000007</v>
      </c>
      <c r="F184" s="56">
        <f>SUM(F143:F183)</f>
        <v>69.189</v>
      </c>
      <c r="G184" s="68">
        <f t="shared" si="16"/>
        <v>16.68330439814815</v>
      </c>
      <c r="H184" s="56">
        <f>SUM(H143:H183)</f>
        <v>76.87666666666668</v>
      </c>
      <c r="I184" s="56">
        <f>SUM(I143:I183)</f>
        <v>38.78800000000001</v>
      </c>
      <c r="J184" s="68">
        <f t="shared" si="22"/>
        <v>9.35281635802469</v>
      </c>
      <c r="K184" s="56">
        <f>SUM(K143:K183)</f>
        <v>43.09777777777777</v>
      </c>
    </row>
    <row r="187" spans="3:4" ht="18">
      <c r="C187" s="89" t="s">
        <v>152</v>
      </c>
      <c r="D187" s="90"/>
    </row>
    <row r="188" spans="3:4" ht="18">
      <c r="C188" s="91" t="s">
        <v>153</v>
      </c>
      <c r="D188" s="92">
        <v>5</v>
      </c>
    </row>
    <row r="189" spans="3:4" ht="18">
      <c r="C189" s="91" t="s">
        <v>154</v>
      </c>
      <c r="D189" s="92">
        <v>4</v>
      </c>
    </row>
    <row r="190" spans="3:4" ht="18">
      <c r="C190" s="91" t="s">
        <v>155</v>
      </c>
      <c r="D190" s="92">
        <v>4</v>
      </c>
    </row>
    <row r="191" spans="3:4" ht="18">
      <c r="C191" s="91" t="s">
        <v>156</v>
      </c>
      <c r="D191" s="92">
        <v>10</v>
      </c>
    </row>
    <row r="192" spans="3:4" ht="18">
      <c r="C192" s="91" t="s">
        <v>157</v>
      </c>
      <c r="D192" s="92">
        <v>11</v>
      </c>
    </row>
    <row r="193" spans="3:4" ht="18">
      <c r="C193" s="91" t="s">
        <v>158</v>
      </c>
      <c r="D193" s="92">
        <v>7</v>
      </c>
    </row>
    <row r="197" s="69" customFormat="1" ht="18"/>
    <row r="200" spans="2:11" ht="18">
      <c r="B200" s="52" t="s">
        <v>128</v>
      </c>
      <c r="C200" s="52"/>
      <c r="D200" s="52"/>
      <c r="E200" s="52"/>
      <c r="F200" s="52"/>
      <c r="G200" s="52"/>
      <c r="H200" s="52"/>
      <c r="I200" s="52"/>
      <c r="J200" s="52"/>
      <c r="K200" s="83"/>
    </row>
    <row r="201" spans="2:11" ht="18">
      <c r="B201" s="52"/>
      <c r="C201" s="52"/>
      <c r="D201" s="52"/>
      <c r="E201" s="52"/>
      <c r="F201" s="52"/>
      <c r="G201" s="52"/>
      <c r="H201" s="52"/>
      <c r="I201" s="52"/>
      <c r="J201" s="52"/>
      <c r="K201" s="83"/>
    </row>
    <row r="202" spans="2:11" ht="18">
      <c r="B202" s="29">
        <v>1</v>
      </c>
      <c r="C202" s="45" t="s">
        <v>123</v>
      </c>
      <c r="D202" s="45" t="s">
        <v>143</v>
      </c>
      <c r="E202" s="57">
        <v>1</v>
      </c>
      <c r="F202" s="51">
        <v>0.327</v>
      </c>
      <c r="G202" s="47">
        <f>H202*100/E202</f>
        <v>36.333333333333336</v>
      </c>
      <c r="H202" s="84">
        <f>F202/0.9</f>
        <v>0.36333333333333334</v>
      </c>
      <c r="I202" s="51">
        <v>0.096</v>
      </c>
      <c r="J202" s="47">
        <f>K202*100/E202</f>
        <v>10.666666666666666</v>
      </c>
      <c r="K202" s="84">
        <f>I202/0.9</f>
        <v>0.10666666666666666</v>
      </c>
    </row>
    <row r="203" spans="2:11" ht="18">
      <c r="B203" s="29">
        <v>2</v>
      </c>
      <c r="C203" s="45" t="s">
        <v>121</v>
      </c>
      <c r="D203" s="45" t="s">
        <v>144</v>
      </c>
      <c r="E203" s="57">
        <v>1</v>
      </c>
      <c r="F203" s="51">
        <v>0.233</v>
      </c>
      <c r="G203" s="47">
        <f aca="true" t="shared" si="23" ref="G203:G210">H203*100/E203</f>
        <v>25.88888888888889</v>
      </c>
      <c r="H203" s="84">
        <f aca="true" t="shared" si="24" ref="H203:H210">F203/0.9</f>
        <v>0.2588888888888889</v>
      </c>
      <c r="I203" s="51">
        <v>0.063</v>
      </c>
      <c r="J203" s="47">
        <f aca="true" t="shared" si="25" ref="J203:J210">K203*100/E203</f>
        <v>6.999999999999999</v>
      </c>
      <c r="K203" s="84">
        <f aca="true" t="shared" si="26" ref="K203:K210">I203/0.9</f>
        <v>0.06999999999999999</v>
      </c>
    </row>
    <row r="204" spans="2:11" ht="18">
      <c r="B204" s="29">
        <v>3</v>
      </c>
      <c r="C204" s="45" t="s">
        <v>120</v>
      </c>
      <c r="D204" s="45" t="s">
        <v>143</v>
      </c>
      <c r="E204" s="57">
        <v>1.6</v>
      </c>
      <c r="F204" s="51">
        <v>0.28</v>
      </c>
      <c r="G204" s="47">
        <f t="shared" si="23"/>
        <v>19.444444444444443</v>
      </c>
      <c r="H204" s="84">
        <f t="shared" si="24"/>
        <v>0.3111111111111111</v>
      </c>
      <c r="I204" s="51">
        <v>0.049</v>
      </c>
      <c r="J204" s="47">
        <f t="shared" si="25"/>
        <v>3.4027777777777777</v>
      </c>
      <c r="K204" s="84">
        <f t="shared" si="26"/>
        <v>0.05444444444444445</v>
      </c>
    </row>
    <row r="205" spans="2:11" ht="18">
      <c r="B205" s="29">
        <v>4</v>
      </c>
      <c r="C205" s="45" t="s">
        <v>119</v>
      </c>
      <c r="D205" s="48" t="s">
        <v>143</v>
      </c>
      <c r="E205" s="58">
        <v>1.6</v>
      </c>
      <c r="F205" s="51">
        <v>0.156</v>
      </c>
      <c r="G205" s="47">
        <f t="shared" si="23"/>
        <v>10.833333333333334</v>
      </c>
      <c r="H205" s="84">
        <f t="shared" si="24"/>
        <v>0.17333333333333334</v>
      </c>
      <c r="I205" s="51">
        <v>0.032</v>
      </c>
      <c r="J205" s="47">
        <f t="shared" si="25"/>
        <v>2.222222222222222</v>
      </c>
      <c r="K205" s="84">
        <f t="shared" si="26"/>
        <v>0.035555555555555556</v>
      </c>
    </row>
    <row r="206" spans="2:11" ht="18">
      <c r="B206" s="29">
        <v>5</v>
      </c>
      <c r="C206" s="48" t="s">
        <v>117</v>
      </c>
      <c r="D206" s="48" t="s">
        <v>143</v>
      </c>
      <c r="E206" s="58">
        <v>10</v>
      </c>
      <c r="F206" s="51">
        <v>0.93</v>
      </c>
      <c r="G206" s="47">
        <f t="shared" si="23"/>
        <v>10.333333333333334</v>
      </c>
      <c r="H206" s="84">
        <f t="shared" si="24"/>
        <v>1.0333333333333334</v>
      </c>
      <c r="I206" s="51">
        <v>0.441</v>
      </c>
      <c r="J206" s="47">
        <f t="shared" si="25"/>
        <v>4.9</v>
      </c>
      <c r="K206" s="84">
        <f t="shared" si="26"/>
        <v>0.49</v>
      </c>
    </row>
    <row r="207" spans="2:11" ht="18">
      <c r="B207" s="29">
        <v>6</v>
      </c>
      <c r="C207" s="48" t="s">
        <v>118</v>
      </c>
      <c r="D207" s="48" t="s">
        <v>143</v>
      </c>
      <c r="E207" s="58">
        <v>10</v>
      </c>
      <c r="F207" s="51">
        <v>0.514</v>
      </c>
      <c r="G207" s="47">
        <f t="shared" si="23"/>
        <v>5.711111111111111</v>
      </c>
      <c r="H207" s="84">
        <f t="shared" si="24"/>
        <v>0.5711111111111111</v>
      </c>
      <c r="I207" s="51">
        <v>0.262</v>
      </c>
      <c r="J207" s="47">
        <f t="shared" si="25"/>
        <v>2.911111111111111</v>
      </c>
      <c r="K207" s="84">
        <f t="shared" si="26"/>
        <v>0.2911111111111111</v>
      </c>
    </row>
    <row r="208" spans="2:11" ht="18">
      <c r="B208" s="29">
        <v>7</v>
      </c>
      <c r="C208" s="48" t="s">
        <v>117</v>
      </c>
      <c r="D208" s="48" t="s">
        <v>144</v>
      </c>
      <c r="E208" s="58">
        <v>10</v>
      </c>
      <c r="F208" s="51">
        <v>0.381</v>
      </c>
      <c r="G208" s="47">
        <f t="shared" si="23"/>
        <v>4.233333333333333</v>
      </c>
      <c r="H208" s="84">
        <f t="shared" si="24"/>
        <v>0.42333333333333334</v>
      </c>
      <c r="I208" s="51">
        <v>0.163</v>
      </c>
      <c r="J208" s="47">
        <f t="shared" si="25"/>
        <v>1.8111111111111111</v>
      </c>
      <c r="K208" s="84">
        <f t="shared" si="26"/>
        <v>0.1811111111111111</v>
      </c>
    </row>
    <row r="209" spans="2:11" ht="18">
      <c r="B209" s="29">
        <v>8</v>
      </c>
      <c r="C209" s="96" t="s">
        <v>116</v>
      </c>
      <c r="D209" s="48" t="s">
        <v>144</v>
      </c>
      <c r="E209" s="61">
        <v>6.3</v>
      </c>
      <c r="F209" s="51">
        <v>0.113</v>
      </c>
      <c r="G209" s="47">
        <f t="shared" si="23"/>
        <v>1.9929453262786596</v>
      </c>
      <c r="H209" s="84">
        <f t="shared" si="24"/>
        <v>0.12555555555555556</v>
      </c>
      <c r="I209" s="51">
        <v>0.032</v>
      </c>
      <c r="J209" s="47">
        <f t="shared" si="25"/>
        <v>0.564373897707231</v>
      </c>
      <c r="K209" s="84">
        <f t="shared" si="26"/>
        <v>0.035555555555555556</v>
      </c>
    </row>
    <row r="210" spans="2:11" ht="18">
      <c r="B210" s="29">
        <v>9</v>
      </c>
      <c r="C210" s="45" t="s">
        <v>122</v>
      </c>
      <c r="D210" s="45" t="s">
        <v>144</v>
      </c>
      <c r="E210" s="57">
        <v>1</v>
      </c>
      <c r="F210" s="51">
        <v>0</v>
      </c>
      <c r="G210" s="47">
        <f t="shared" si="23"/>
        <v>0</v>
      </c>
      <c r="H210" s="84">
        <f t="shared" si="24"/>
        <v>0</v>
      </c>
      <c r="I210" s="51">
        <v>0.015</v>
      </c>
      <c r="J210" s="47">
        <f t="shared" si="25"/>
        <v>1.6666666666666667</v>
      </c>
      <c r="K210" s="84">
        <f t="shared" si="26"/>
        <v>0.016666666666666666</v>
      </c>
    </row>
    <row r="211" spans="2:11" ht="18">
      <c r="B211" s="52"/>
      <c r="C211" s="53" t="s">
        <v>150</v>
      </c>
      <c r="D211" s="53"/>
      <c r="E211" s="55">
        <f>SUM(E202:E210)</f>
        <v>42.5</v>
      </c>
      <c r="F211" s="55">
        <f>SUM(F202:F210)</f>
        <v>2.9340000000000006</v>
      </c>
      <c r="G211" s="67">
        <f>H211*100/E211</f>
        <v>7.670588235294118</v>
      </c>
      <c r="H211" s="55">
        <f>SUM(H202:H210)</f>
        <v>3.2600000000000002</v>
      </c>
      <c r="I211" s="55">
        <f>SUM(I202:I210)</f>
        <v>1.153</v>
      </c>
      <c r="J211" s="54">
        <f>K211*100/E211</f>
        <v>3.0143790849673198</v>
      </c>
      <c r="K211" s="55">
        <f>SUM(K202:K210)</f>
        <v>1.2811111111111109</v>
      </c>
    </row>
    <row r="214" spans="3:4" ht="18">
      <c r="C214" s="89" t="s">
        <v>152</v>
      </c>
      <c r="D214" s="90"/>
    </row>
    <row r="215" spans="3:4" ht="18">
      <c r="C215" s="91" t="s">
        <v>153</v>
      </c>
      <c r="D215" s="92">
        <v>0</v>
      </c>
    </row>
    <row r="216" spans="3:4" ht="18">
      <c r="C216" s="91" t="s">
        <v>154</v>
      </c>
      <c r="D216" s="92">
        <v>0</v>
      </c>
    </row>
    <row r="217" spans="3:4" ht="18">
      <c r="C217" s="91" t="s">
        <v>155</v>
      </c>
      <c r="D217" s="92">
        <v>1</v>
      </c>
    </row>
    <row r="218" spans="3:4" ht="18">
      <c r="C218" s="91" t="s">
        <v>156</v>
      </c>
      <c r="D218" s="92">
        <v>1</v>
      </c>
    </row>
    <row r="219" spans="3:4" ht="18">
      <c r="C219" s="91" t="s">
        <v>157</v>
      </c>
      <c r="D219" s="92">
        <v>3</v>
      </c>
    </row>
    <row r="220" spans="3:4" ht="18">
      <c r="C220" s="91" t="s">
        <v>158</v>
      </c>
      <c r="D220" s="92">
        <v>4</v>
      </c>
    </row>
    <row r="222" ht="35.25" customHeight="1"/>
    <row r="223" spans="3:11" ht="18">
      <c r="C223" s="65" t="s">
        <v>159</v>
      </c>
      <c r="D223" s="42"/>
      <c r="E223" s="70">
        <f>E184+E129+E105+E27+E211+E66</f>
        <v>787.5</v>
      </c>
      <c r="F223" s="70">
        <f>F184+F129+F105+F27+F211+F66</f>
        <v>109.19200000000001</v>
      </c>
      <c r="G223" s="68">
        <f>H223*100/E223</f>
        <v>15.406278659611996</v>
      </c>
      <c r="H223" s="70">
        <f>H184+H129+H105+H27+H211+H66</f>
        <v>121.32444444444447</v>
      </c>
      <c r="I223" s="70">
        <f>I184+I129+I105+I27+I211+I66</f>
        <v>62.524</v>
      </c>
      <c r="J223" s="68">
        <f>K223*100/H223</f>
        <v>57.23850648399148</v>
      </c>
      <c r="K223" s="70">
        <f>K184+K129+K105+K27+K211+K66</f>
        <v>69.44429999999998</v>
      </c>
    </row>
    <row r="227" spans="3:4" ht="18">
      <c r="C227" s="89" t="s">
        <v>152</v>
      </c>
      <c r="D227" s="90"/>
    </row>
    <row r="228" spans="3:4" ht="18">
      <c r="C228" s="91" t="s">
        <v>153</v>
      </c>
      <c r="D228" s="92">
        <f aca="true" t="shared" si="27" ref="D228:D233">D215+D188+D133+D109+D70+D31</f>
        <v>6</v>
      </c>
    </row>
    <row r="229" spans="3:4" ht="18">
      <c r="C229" s="91" t="s">
        <v>154</v>
      </c>
      <c r="D229" s="92">
        <f t="shared" si="27"/>
        <v>6</v>
      </c>
    </row>
    <row r="230" spans="3:4" ht="18">
      <c r="C230" s="91" t="s">
        <v>155</v>
      </c>
      <c r="D230" s="92">
        <f t="shared" si="27"/>
        <v>10</v>
      </c>
    </row>
    <row r="231" spans="3:4" ht="18">
      <c r="C231" s="91" t="s">
        <v>156</v>
      </c>
      <c r="D231" s="92">
        <f t="shared" si="27"/>
        <v>21</v>
      </c>
    </row>
    <row r="232" spans="3:4" ht="18">
      <c r="C232" s="91" t="s">
        <v>157</v>
      </c>
      <c r="D232" s="92">
        <f t="shared" si="27"/>
        <v>41</v>
      </c>
    </row>
    <row r="233" spans="3:4" ht="18">
      <c r="C233" s="91" t="s">
        <v>158</v>
      </c>
      <c r="D233" s="92">
        <f t="shared" si="27"/>
        <v>41</v>
      </c>
    </row>
    <row r="234" spans="3:4" ht="18">
      <c r="C234" s="74" t="s">
        <v>150</v>
      </c>
      <c r="D234" s="74">
        <f>SUM(D228:D233)</f>
        <v>125</v>
      </c>
    </row>
  </sheetData>
  <sheetProtection/>
  <mergeCells count="5">
    <mergeCell ref="B141:K141"/>
    <mergeCell ref="B8:K8"/>
    <mergeCell ref="B39:K39"/>
    <mergeCell ref="B79:K79"/>
    <mergeCell ref="B118:K1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2019-10-31T04:09:52Z</cp:lastPrinted>
  <dcterms:created xsi:type="dcterms:W3CDTF">2006-06-29T10:34:16Z</dcterms:created>
  <dcterms:modified xsi:type="dcterms:W3CDTF">2020-05-26T05:45:14Z</dcterms:modified>
  <cp:category/>
  <cp:version/>
  <cp:contentType/>
  <cp:contentStatus/>
</cp:coreProperties>
</file>