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<sst xmlns="http://schemas.openxmlformats.org/spreadsheetml/2006/main" count="690" uniqueCount="107">
  <si>
    <t>№</t>
  </si>
  <si>
    <t>Подстанция</t>
  </si>
  <si>
    <t>тр-ра</t>
  </si>
  <si>
    <t>Установленная</t>
  </si>
  <si>
    <t>нагрузка, МВТ</t>
  </si>
  <si>
    <t>мощность, МВА</t>
  </si>
  <si>
    <t>Максимальная</t>
  </si>
  <si>
    <t>загрузка тр-ра</t>
  </si>
  <si>
    <t>%</t>
  </si>
  <si>
    <t>Минимальная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</si>
  <si>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</si>
  <si>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</si>
  <si>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</si>
  <si>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</si>
  <si>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</si>
  <si>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</si>
  <si>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</si>
  <si>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</si>
  <si>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</si>
  <si>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</si>
  <si>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</si>
  <si>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</si>
  <si>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</si>
  <si>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</si>
  <si>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</si>
  <si>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Красный Запорожец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</si>
  <si>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</si>
  <si>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</si>
  <si>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</si>
  <si>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</si>
  <si>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</si>
  <si>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</si>
  <si>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Т-1</t>
  </si>
  <si>
    <t>Т-2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</si>
  <si>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</si>
  <si>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</si>
  <si>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</si>
  <si>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</si>
  <si>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</si>
  <si>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</si>
  <si>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</si>
  <si>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</si>
  <si>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</si>
  <si>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</si>
  <si>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</si>
  <si>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</si>
  <si>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</si>
  <si>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</si>
  <si>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</si>
  <si>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</si>
  <si>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</si>
  <si>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</si>
  <si>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</si>
  <si>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</si>
  <si>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</si>
  <si>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</si>
  <si>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</si>
  <si>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</si>
  <si>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</si>
  <si>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</si>
  <si>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</si>
  <si>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</si>
  <si>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</si>
  <si>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</si>
  <si>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</si>
  <si>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</si>
  <si>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</si>
  <si>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</si>
  <si>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Ярослаская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</si>
  <si>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</si>
  <si>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</si>
  <si>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</si>
  <si>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</si>
  <si>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</si>
  <si>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</si>
  <si>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</si>
  <si>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</si>
  <si>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</si>
  <si>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</si>
  <si>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</si>
  <si>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</si>
  <si>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</si>
  <si>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</si>
  <si>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</si>
  <si>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</si>
  <si>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</si>
  <si>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</si>
  <si>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</si>
  <si>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</si>
  <si>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</si>
  <si>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</si>
  <si>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</si>
  <si>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</si>
  <si>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</si>
  <si>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</si>
  <si>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Всего по ЕМЭС</t>
  </si>
  <si>
    <t>нагрузка, МВА</t>
  </si>
  <si>
    <t>Откл.</t>
  </si>
  <si>
    <t>Т-3</t>
  </si>
  <si>
    <t>МВТ-меговаты</t>
  </si>
  <si>
    <t>МВА-мегавольтамперы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</si>
  <si>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</si>
  <si>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</si>
  <si>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</si>
  <si>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t>на ПС Есильских МЭС на 18 декабря 2019г.</t>
  </si>
  <si>
    <r>
      <t xml:space="preserve">Примечание: </t>
    </r>
    <r>
      <rPr>
        <sz val="12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</si>
  <si>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Ст.диспетчер ОДС                                                                    Е.Ковгар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</si>
</sst>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9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79" fontId="5" fillId="0" borderId="12" xfId="0" applyNumberFormat="1" applyFont="1" applyFill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72" fontId="2" fillId="0" borderId="13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="118" zoomScaleNormal="118" zoomScalePageLayoutView="0" workbookViewId="0" topLeftCell="A166">
      <selection activeCell="F185" sqref="F185"/>
    </sheetView>
  </sheetViews>
  <sheetFormatPr defaultColWidth="9.00390625" defaultRowHeight="12.75"/>
  <cols>
    <col min="1" max="1" width="5.00390625" style="42" customWidth="1"/>
    <col min="2" max="2" width="24.75390625" style="3" customWidth="1"/>
    <col min="3" max="3" width="6.75390625" style="3" customWidth="1"/>
    <col min="4" max="4" width="14.375" style="42" customWidth="1"/>
    <col min="5" max="5" width="15.25390625" style="45" customWidth="1"/>
    <col min="6" max="6" width="14.75390625" style="3" customWidth="1"/>
    <col min="7" max="7" width="14.875" style="45" customWidth="1"/>
    <col min="8" max="8" width="14.375" style="45" customWidth="1"/>
    <col min="9" max="9" width="14.25390625" style="3" customWidth="1"/>
    <col min="10" max="10" width="14.75390625" style="45" customWidth="1"/>
    <col min="11" max="13" width="0" style="3" hidden="1" customWidth="1"/>
    <col min="14" max="16384" width="9.125" style="3" customWidth="1"/>
  </cols>
  <sheetData>
    <row r="1" spans="1:10" ht="15.7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>
      <c r="A2" s="46" t="s">
        <v>104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1"/>
      <c r="B3" s="1"/>
      <c r="C3" s="1"/>
      <c r="D3" s="1"/>
      <c r="E3" s="2"/>
      <c r="F3" s="1"/>
      <c r="G3" s="2"/>
      <c r="H3" s="2"/>
      <c r="I3" s="1"/>
      <c r="J3" s="2"/>
    </row>
    <row r="5" spans="1:13" ht="15.75">
      <c r="A5" s="4" t="s">
        <v>0</v>
      </c>
      <c r="B5" s="4" t="s">
        <v>1</v>
      </c>
      <c r="C5" s="4" t="s">
        <v>0</v>
      </c>
      <c r="D5" s="4" t="s">
        <v>3</v>
      </c>
      <c r="E5" s="5" t="s">
        <v>6</v>
      </c>
      <c r="F5" s="4" t="s">
        <v>6</v>
      </c>
      <c r="G5" s="5" t="s">
        <v>6</v>
      </c>
      <c r="H5" s="5" t="s">
        <v>9</v>
      </c>
      <c r="I5" s="4" t="s">
        <v>9</v>
      </c>
      <c r="J5" s="5" t="s">
        <v>9</v>
      </c>
      <c r="K5" s="53" t="s">
        <v>99</v>
      </c>
      <c r="L5" s="54"/>
      <c r="M5" s="54"/>
    </row>
    <row r="6" spans="1:13" ht="15.75">
      <c r="A6" s="6"/>
      <c r="B6" s="6"/>
      <c r="C6" s="6" t="s">
        <v>2</v>
      </c>
      <c r="D6" s="6" t="s">
        <v>5</v>
      </c>
      <c r="E6" s="7" t="s">
        <v>4</v>
      </c>
      <c r="F6" s="6" t="s">
        <v>7</v>
      </c>
      <c r="G6" s="7" t="s">
        <v>96</v>
      </c>
      <c r="H6" s="7" t="s">
        <v>4</v>
      </c>
      <c r="I6" s="6" t="s">
        <v>7</v>
      </c>
      <c r="J6" s="7" t="s">
        <v>96</v>
      </c>
      <c r="K6" s="53" t="s">
        <v>100</v>
      </c>
      <c r="L6" s="54"/>
      <c r="M6" s="54"/>
    </row>
    <row r="7" spans="1:10" ht="15.75">
      <c r="A7" s="8"/>
      <c r="B7" s="8"/>
      <c r="C7" s="8"/>
      <c r="D7" s="8"/>
      <c r="E7" s="9"/>
      <c r="F7" s="8" t="s">
        <v>8</v>
      </c>
      <c r="G7" s="9"/>
      <c r="H7" s="9"/>
      <c r="I7" s="8" t="s">
        <v>8</v>
      </c>
      <c r="J7" s="9"/>
    </row>
    <row r="8" spans="1:10" ht="15.75">
      <c r="A8" s="47" t="s">
        <v>11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">
      <c r="A9" s="10">
        <v>1</v>
      </c>
      <c r="B9" s="11" t="s">
        <v>12</v>
      </c>
      <c r="C9" s="12" t="s">
        <v>33</v>
      </c>
      <c r="D9" s="13">
        <v>2.5</v>
      </c>
      <c r="E9" s="14">
        <v>0.192</v>
      </c>
      <c r="F9" s="15">
        <f>G9*100/D9</f>
        <v>8.533333333333333</v>
      </c>
      <c r="G9" s="14">
        <f>E9/0.9</f>
        <v>0.21333333333333332</v>
      </c>
      <c r="H9" s="16">
        <v>0.112</v>
      </c>
      <c r="I9" s="15">
        <f>J9*100/D9</f>
        <v>4.977777777777778</v>
      </c>
      <c r="J9" s="14">
        <f>H9/0.9</f>
        <v>0.12444444444444444</v>
      </c>
    </row>
    <row r="10" spans="1:10" ht="15">
      <c r="A10" s="17"/>
      <c r="B10" s="18"/>
      <c r="C10" s="16" t="s">
        <v>32</v>
      </c>
      <c r="D10" s="13">
        <v>1.6</v>
      </c>
      <c r="E10" s="19" t="s">
        <v>97</v>
      </c>
      <c r="F10" s="19" t="s">
        <v>97</v>
      </c>
      <c r="G10" s="19" t="s">
        <v>97</v>
      </c>
      <c r="H10" s="19" t="s">
        <v>97</v>
      </c>
      <c r="I10" s="19" t="s">
        <v>97</v>
      </c>
      <c r="J10" s="19" t="s">
        <v>97</v>
      </c>
    </row>
    <row r="11" spans="1:10" ht="15">
      <c r="A11" s="10">
        <v>2</v>
      </c>
      <c r="B11" s="11" t="s">
        <v>13</v>
      </c>
      <c r="C11" s="12" t="s">
        <v>32</v>
      </c>
      <c r="D11" s="13">
        <v>10</v>
      </c>
      <c r="E11" s="14">
        <v>1.07</v>
      </c>
      <c r="F11" s="15">
        <f>G11*100/D11</f>
        <v>11.88888888888889</v>
      </c>
      <c r="G11" s="14">
        <f>E11/0.9</f>
        <v>1.1888888888888889</v>
      </c>
      <c r="H11" s="14">
        <v>0.488</v>
      </c>
      <c r="I11" s="15">
        <f>J11*100/D11</f>
        <v>5.422222222222222</v>
      </c>
      <c r="J11" s="14">
        <f>H11/0.9</f>
        <v>0.5422222222222222</v>
      </c>
    </row>
    <row r="12" spans="1:10" ht="15">
      <c r="A12" s="17"/>
      <c r="B12" s="18"/>
      <c r="C12" s="16" t="s">
        <v>33</v>
      </c>
      <c r="D12" s="13">
        <v>10</v>
      </c>
      <c r="E12" s="14">
        <v>0.165</v>
      </c>
      <c r="F12" s="15">
        <f>G12*100/D12</f>
        <v>1.8333333333333335</v>
      </c>
      <c r="G12" s="14">
        <f>E12/0.9</f>
        <v>0.18333333333333335</v>
      </c>
      <c r="H12" s="14">
        <v>0.11</v>
      </c>
      <c r="I12" s="15">
        <f>J12*100/D12</f>
        <v>1.222222222222222</v>
      </c>
      <c r="J12" s="14">
        <f>H12/0.9</f>
        <v>0.12222222222222222</v>
      </c>
    </row>
    <row r="13" spans="1:10" ht="15">
      <c r="A13" s="10">
        <v>3</v>
      </c>
      <c r="B13" s="11" t="s">
        <v>14</v>
      </c>
      <c r="C13" s="12" t="s">
        <v>32</v>
      </c>
      <c r="D13" s="13">
        <v>10</v>
      </c>
      <c r="E13" s="20">
        <v>2.464</v>
      </c>
      <c r="F13" s="21">
        <f>G13*100/D13</f>
        <v>27.377777777777776</v>
      </c>
      <c r="G13" s="20">
        <f>E13/0.9</f>
        <v>2.7377777777777776</v>
      </c>
      <c r="H13" s="20">
        <v>1.984</v>
      </c>
      <c r="I13" s="21">
        <f>J13*100/D13</f>
        <v>22.044444444444444</v>
      </c>
      <c r="J13" s="20">
        <f>H13/0.9</f>
        <v>2.2044444444444444</v>
      </c>
    </row>
    <row r="14" spans="1:10" ht="15">
      <c r="A14" s="22"/>
      <c r="B14" s="23"/>
      <c r="C14" s="24" t="s">
        <v>33</v>
      </c>
      <c r="D14" s="25">
        <v>10</v>
      </c>
      <c r="E14" s="20">
        <v>0.528</v>
      </c>
      <c r="F14" s="21">
        <f>G14*100/D14</f>
        <v>5.866666666666666</v>
      </c>
      <c r="G14" s="20">
        <f>E14/0.9</f>
        <v>0.5866666666666667</v>
      </c>
      <c r="H14" s="20">
        <v>0.272</v>
      </c>
      <c r="I14" s="21">
        <f>J14*100/D14</f>
        <v>3.022222222222222</v>
      </c>
      <c r="J14" s="20">
        <f>H14/0.9</f>
        <v>0.3022222222222222</v>
      </c>
    </row>
    <row r="15" spans="1:10" ht="15">
      <c r="A15" s="10">
        <v>4</v>
      </c>
      <c r="B15" s="11" t="s">
        <v>15</v>
      </c>
      <c r="C15" s="12" t="s">
        <v>33</v>
      </c>
      <c r="D15" s="13">
        <v>4</v>
      </c>
      <c r="E15" s="16">
        <v>0.192</v>
      </c>
      <c r="F15" s="15">
        <f>G15*100/D15</f>
        <v>5.333333333333333</v>
      </c>
      <c r="G15" s="14">
        <f>E15/0.9</f>
        <v>0.21333333333333332</v>
      </c>
      <c r="H15" s="16">
        <v>0.096</v>
      </c>
      <c r="I15" s="15">
        <f>J15*100/D15</f>
        <v>2.6666666666666665</v>
      </c>
      <c r="J15" s="14">
        <f>H15/0.9</f>
        <v>0.10666666666666666</v>
      </c>
    </row>
    <row r="16" spans="1:10" ht="15">
      <c r="A16" s="17"/>
      <c r="B16" s="18"/>
      <c r="C16" s="12" t="s">
        <v>32</v>
      </c>
      <c r="D16" s="13">
        <v>1.6</v>
      </c>
      <c r="E16" s="16" t="s">
        <v>97</v>
      </c>
      <c r="F16" s="12" t="s">
        <v>97</v>
      </c>
      <c r="G16" s="12" t="s">
        <v>97</v>
      </c>
      <c r="H16" s="16" t="s">
        <v>97</v>
      </c>
      <c r="I16" s="12" t="s">
        <v>97</v>
      </c>
      <c r="J16" s="12" t="s">
        <v>97</v>
      </c>
    </row>
    <row r="17" spans="1:10" ht="15">
      <c r="A17" s="22">
        <v>5</v>
      </c>
      <c r="B17" s="23" t="s">
        <v>16</v>
      </c>
      <c r="C17" s="16" t="s">
        <v>33</v>
      </c>
      <c r="D17" s="12">
        <v>2.5</v>
      </c>
      <c r="E17" s="26">
        <v>0.024</v>
      </c>
      <c r="F17" s="27">
        <f>G17*100/D18</f>
        <v>1.6666666666666665</v>
      </c>
      <c r="G17" s="28">
        <f>E17/0.9</f>
        <v>0.026666666666666665</v>
      </c>
      <c r="H17" s="26">
        <v>0.021</v>
      </c>
      <c r="I17" s="27">
        <f>J17*100/D18</f>
        <v>1.4583333333333333</v>
      </c>
      <c r="J17" s="28">
        <f>H17/0.9</f>
        <v>0.023333333333333334</v>
      </c>
    </row>
    <row r="18" spans="1:10" ht="15">
      <c r="A18" s="17"/>
      <c r="B18" s="18"/>
      <c r="C18" s="12" t="s">
        <v>32</v>
      </c>
      <c r="D18" s="12">
        <v>1.6</v>
      </c>
      <c r="E18" s="16" t="s">
        <v>97</v>
      </c>
      <c r="F18" s="12" t="s">
        <v>97</v>
      </c>
      <c r="G18" s="16" t="s">
        <v>97</v>
      </c>
      <c r="H18" s="16" t="s">
        <v>97</v>
      </c>
      <c r="I18" s="12" t="s">
        <v>97</v>
      </c>
      <c r="J18" s="16" t="s">
        <v>97</v>
      </c>
    </row>
    <row r="19" spans="1:10" ht="15">
      <c r="A19" s="10">
        <v>6</v>
      </c>
      <c r="B19" s="11" t="s">
        <v>17</v>
      </c>
      <c r="C19" s="12" t="s">
        <v>33</v>
      </c>
      <c r="D19" s="12">
        <v>2.5</v>
      </c>
      <c r="E19" s="16">
        <v>0.128</v>
      </c>
      <c r="F19" s="15">
        <f>G19*100/D19</f>
        <v>5.688888888888888</v>
      </c>
      <c r="G19" s="14">
        <f>E19/0.9</f>
        <v>0.14222222222222222</v>
      </c>
      <c r="H19" s="16">
        <v>0.064</v>
      </c>
      <c r="I19" s="15">
        <f>J19*100/D19</f>
        <v>2.844444444444444</v>
      </c>
      <c r="J19" s="14">
        <f>H19/0.9</f>
        <v>0.07111111111111111</v>
      </c>
    </row>
    <row r="20" spans="1:10" ht="15">
      <c r="A20" s="17"/>
      <c r="B20" s="18"/>
      <c r="C20" s="16" t="s">
        <v>32</v>
      </c>
      <c r="D20" s="12">
        <v>1.6</v>
      </c>
      <c r="E20" s="16" t="s">
        <v>97</v>
      </c>
      <c r="F20" s="12" t="s">
        <v>97</v>
      </c>
      <c r="G20" s="16" t="s">
        <v>97</v>
      </c>
      <c r="H20" s="16" t="s">
        <v>97</v>
      </c>
      <c r="I20" s="12" t="s">
        <v>97</v>
      </c>
      <c r="J20" s="16" t="s">
        <v>97</v>
      </c>
    </row>
    <row r="21" spans="1:10" ht="15">
      <c r="A21" s="10">
        <v>7</v>
      </c>
      <c r="B21" s="11" t="s">
        <v>18</v>
      </c>
      <c r="C21" s="12" t="s">
        <v>33</v>
      </c>
      <c r="D21" s="12">
        <v>1.6</v>
      </c>
      <c r="E21" s="14">
        <v>0.16</v>
      </c>
      <c r="F21" s="15">
        <f>G21*100/D21</f>
        <v>11.11111111111111</v>
      </c>
      <c r="G21" s="14">
        <f>E21/0.9</f>
        <v>0.17777777777777778</v>
      </c>
      <c r="H21" s="14">
        <v>0.16</v>
      </c>
      <c r="I21" s="15">
        <f>J21*100/D21</f>
        <v>11.11111111111111</v>
      </c>
      <c r="J21" s="14">
        <f>H21/0.9</f>
        <v>0.17777777777777778</v>
      </c>
    </row>
    <row r="22" spans="1:10" ht="15">
      <c r="A22" s="17"/>
      <c r="B22" s="18"/>
      <c r="C22" s="16" t="s">
        <v>32</v>
      </c>
      <c r="D22" s="12">
        <v>2.5</v>
      </c>
      <c r="E22" s="16" t="s">
        <v>97</v>
      </c>
      <c r="F22" s="12" t="s">
        <v>97</v>
      </c>
      <c r="G22" s="16" t="s">
        <v>97</v>
      </c>
      <c r="H22" s="16" t="s">
        <v>97</v>
      </c>
      <c r="I22" s="12" t="s">
        <v>97</v>
      </c>
      <c r="J22" s="16" t="s">
        <v>97</v>
      </c>
    </row>
    <row r="23" spans="1:10" ht="15">
      <c r="A23" s="10">
        <v>8</v>
      </c>
      <c r="B23" s="11" t="s">
        <v>19</v>
      </c>
      <c r="C23" s="12" t="s">
        <v>32</v>
      </c>
      <c r="D23" s="12">
        <v>6.3</v>
      </c>
      <c r="E23" s="16">
        <v>1.072</v>
      </c>
      <c r="F23" s="15">
        <f>G23*100/D23</f>
        <v>18.906525573192244</v>
      </c>
      <c r="G23" s="14">
        <f>E23/0.9</f>
        <v>1.1911111111111112</v>
      </c>
      <c r="H23" s="14">
        <v>0.384</v>
      </c>
      <c r="I23" s="15">
        <f>J23*100/D23</f>
        <v>6.772486772486772</v>
      </c>
      <c r="J23" s="14">
        <f>H23/0.9</f>
        <v>0.42666666666666664</v>
      </c>
    </row>
    <row r="24" spans="1:10" ht="15">
      <c r="A24" s="17"/>
      <c r="B24" s="18"/>
      <c r="C24" s="16" t="s">
        <v>33</v>
      </c>
      <c r="D24" s="12">
        <v>6.3</v>
      </c>
      <c r="E24" s="16">
        <v>0.384</v>
      </c>
      <c r="F24" s="15">
        <f>G24*100/D24</f>
        <v>6.772486772486772</v>
      </c>
      <c r="G24" s="14">
        <f>E24/0.9</f>
        <v>0.42666666666666664</v>
      </c>
      <c r="H24" s="14">
        <v>0.256</v>
      </c>
      <c r="I24" s="15">
        <f>J24*100/D24</f>
        <v>4.514991181657848</v>
      </c>
      <c r="J24" s="14">
        <f>H24/0.9</f>
        <v>0.28444444444444444</v>
      </c>
    </row>
    <row r="25" spans="1:10" ht="15">
      <c r="A25" s="10">
        <v>9</v>
      </c>
      <c r="B25" s="11" t="s">
        <v>20</v>
      </c>
      <c r="C25" s="12" t="s">
        <v>33</v>
      </c>
      <c r="D25" s="12">
        <v>2.5</v>
      </c>
      <c r="E25" s="16">
        <v>0.086</v>
      </c>
      <c r="F25" s="15">
        <f>G25*100/D25</f>
        <v>3.822222222222222</v>
      </c>
      <c r="G25" s="14">
        <f>E25/0.9</f>
        <v>0.09555555555555555</v>
      </c>
      <c r="H25" s="16">
        <v>0.069</v>
      </c>
      <c r="I25" s="15">
        <f>J25*100/D25</f>
        <v>3.0666666666666673</v>
      </c>
      <c r="J25" s="14">
        <f>H25/0.9</f>
        <v>0.07666666666666667</v>
      </c>
    </row>
    <row r="26" spans="1:10" ht="15">
      <c r="A26" s="17"/>
      <c r="B26" s="18"/>
      <c r="C26" s="16" t="s">
        <v>32</v>
      </c>
      <c r="D26" s="12">
        <v>1.6</v>
      </c>
      <c r="E26" s="16" t="s">
        <v>97</v>
      </c>
      <c r="F26" s="12" t="s">
        <v>97</v>
      </c>
      <c r="G26" s="16" t="s">
        <v>97</v>
      </c>
      <c r="H26" s="16" t="s">
        <v>97</v>
      </c>
      <c r="I26" s="12" t="s">
        <v>97</v>
      </c>
      <c r="J26" s="16" t="s">
        <v>97</v>
      </c>
    </row>
    <row r="27" spans="1:10" ht="15">
      <c r="A27" s="10">
        <v>10</v>
      </c>
      <c r="B27" s="11" t="s">
        <v>21</v>
      </c>
      <c r="C27" s="12" t="s">
        <v>33</v>
      </c>
      <c r="D27" s="12">
        <v>1.6</v>
      </c>
      <c r="E27" s="16">
        <v>0.352</v>
      </c>
      <c r="F27" s="15">
        <f>G27*100/D27</f>
        <v>24.44444444444444</v>
      </c>
      <c r="G27" s="14">
        <f>E27/0.9</f>
        <v>0.3911111111111111</v>
      </c>
      <c r="H27" s="14">
        <v>0.256</v>
      </c>
      <c r="I27" s="15">
        <f>J27*100/D27</f>
        <v>17.777777777777775</v>
      </c>
      <c r="J27" s="14">
        <f>H27/0.9</f>
        <v>0.28444444444444444</v>
      </c>
    </row>
    <row r="28" spans="1:10" ht="15">
      <c r="A28" s="17"/>
      <c r="B28" s="18"/>
      <c r="C28" s="16" t="s">
        <v>32</v>
      </c>
      <c r="D28" s="12">
        <v>2.5</v>
      </c>
      <c r="E28" s="16" t="s">
        <v>97</v>
      </c>
      <c r="F28" s="12" t="s">
        <v>97</v>
      </c>
      <c r="G28" s="16" t="s">
        <v>97</v>
      </c>
      <c r="H28" s="16" t="s">
        <v>97</v>
      </c>
      <c r="I28" s="12" t="s">
        <v>97</v>
      </c>
      <c r="J28" s="16" t="s">
        <v>97</v>
      </c>
    </row>
    <row r="29" spans="1:10" ht="15">
      <c r="A29" s="10">
        <v>11</v>
      </c>
      <c r="B29" s="11" t="s">
        <v>22</v>
      </c>
      <c r="C29" s="12" t="s">
        <v>33</v>
      </c>
      <c r="D29" s="13">
        <v>2.5</v>
      </c>
      <c r="E29" s="14">
        <v>0.64</v>
      </c>
      <c r="F29" s="15">
        <f>G29*100/D29</f>
        <v>28.444444444444446</v>
      </c>
      <c r="G29" s="14">
        <f>E29/0.9</f>
        <v>0.7111111111111111</v>
      </c>
      <c r="H29" s="14">
        <v>0.64</v>
      </c>
      <c r="I29" s="15">
        <f>J29*100/D29</f>
        <v>28.444444444444446</v>
      </c>
      <c r="J29" s="14">
        <f>H29/0.9</f>
        <v>0.7111111111111111</v>
      </c>
    </row>
    <row r="30" spans="1:10" ht="15">
      <c r="A30" s="17"/>
      <c r="B30" s="18"/>
      <c r="C30" s="16" t="s">
        <v>32</v>
      </c>
      <c r="D30" s="13">
        <v>1</v>
      </c>
      <c r="E30" s="16" t="s">
        <v>97</v>
      </c>
      <c r="F30" s="12" t="s">
        <v>97</v>
      </c>
      <c r="G30" s="16" t="s">
        <v>97</v>
      </c>
      <c r="H30" s="16" t="s">
        <v>97</v>
      </c>
      <c r="I30" s="12" t="s">
        <v>97</v>
      </c>
      <c r="J30" s="16" t="s">
        <v>97</v>
      </c>
    </row>
    <row r="31" spans="1:10" ht="15">
      <c r="A31" s="10">
        <v>12</v>
      </c>
      <c r="B31" s="11" t="s">
        <v>23</v>
      </c>
      <c r="C31" s="12" t="s">
        <v>33</v>
      </c>
      <c r="D31" s="12">
        <v>1.6</v>
      </c>
      <c r="E31" s="16">
        <v>0.035</v>
      </c>
      <c r="F31" s="15">
        <f>G31*100/D31</f>
        <v>2.4305555555555554</v>
      </c>
      <c r="G31" s="14">
        <f>E31/0.9</f>
        <v>0.03888888888888889</v>
      </c>
      <c r="H31" s="16">
        <v>0.035</v>
      </c>
      <c r="I31" s="15">
        <f>J31*100/D31</f>
        <v>2.4305555555555554</v>
      </c>
      <c r="J31" s="14">
        <f>H31/0.9</f>
        <v>0.03888888888888889</v>
      </c>
    </row>
    <row r="32" spans="1:10" ht="15">
      <c r="A32" s="17"/>
      <c r="B32" s="18"/>
      <c r="C32" s="16" t="s">
        <v>32</v>
      </c>
      <c r="D32" s="12">
        <v>2.5</v>
      </c>
      <c r="E32" s="16" t="s">
        <v>97</v>
      </c>
      <c r="F32" s="12" t="s">
        <v>97</v>
      </c>
      <c r="G32" s="16" t="s">
        <v>97</v>
      </c>
      <c r="H32" s="16" t="s">
        <v>97</v>
      </c>
      <c r="I32" s="12" t="s">
        <v>97</v>
      </c>
      <c r="J32" s="16" t="s">
        <v>97</v>
      </c>
    </row>
    <row r="33" spans="1:10" ht="15">
      <c r="A33" s="10">
        <v>13</v>
      </c>
      <c r="B33" s="11" t="s">
        <v>24</v>
      </c>
      <c r="C33" s="12" t="s">
        <v>33</v>
      </c>
      <c r="D33" s="12">
        <v>1.6</v>
      </c>
      <c r="E33" s="16">
        <v>0.208</v>
      </c>
      <c r="F33" s="15">
        <f>G33*100/D33</f>
        <v>14.444444444444443</v>
      </c>
      <c r="G33" s="14">
        <f>E33/0.9</f>
        <v>0.2311111111111111</v>
      </c>
      <c r="H33" s="16">
        <v>0.008</v>
      </c>
      <c r="I33" s="15">
        <f>J33*100/D33</f>
        <v>0.5555555555555555</v>
      </c>
      <c r="J33" s="14">
        <f>H33/0.9</f>
        <v>0.008888888888888889</v>
      </c>
    </row>
    <row r="34" spans="1:10" ht="15">
      <c r="A34" s="17"/>
      <c r="B34" s="18"/>
      <c r="C34" s="16" t="s">
        <v>32</v>
      </c>
      <c r="D34" s="12">
        <v>1.6</v>
      </c>
      <c r="E34" s="16" t="s">
        <v>97</v>
      </c>
      <c r="F34" s="12" t="s">
        <v>97</v>
      </c>
      <c r="G34" s="12" t="s">
        <v>97</v>
      </c>
      <c r="H34" s="16" t="s">
        <v>97</v>
      </c>
      <c r="I34" s="12" t="s">
        <v>97</v>
      </c>
      <c r="J34" s="12" t="s">
        <v>97</v>
      </c>
    </row>
    <row r="35" spans="1:10" ht="15">
      <c r="A35" s="10">
        <v>14</v>
      </c>
      <c r="B35" s="11" t="s">
        <v>25</v>
      </c>
      <c r="C35" s="12" t="s">
        <v>32</v>
      </c>
      <c r="D35" s="12">
        <v>1.6</v>
      </c>
      <c r="E35" s="16" t="s">
        <v>97</v>
      </c>
      <c r="F35" s="12" t="s">
        <v>97</v>
      </c>
      <c r="G35" s="12" t="s">
        <v>97</v>
      </c>
      <c r="H35" s="16" t="s">
        <v>97</v>
      </c>
      <c r="I35" s="12" t="s">
        <v>97</v>
      </c>
      <c r="J35" s="12" t="s">
        <v>97</v>
      </c>
    </row>
    <row r="36" spans="1:10" ht="15">
      <c r="A36" s="17"/>
      <c r="B36" s="18"/>
      <c r="C36" s="16" t="s">
        <v>33</v>
      </c>
      <c r="D36" s="13">
        <v>1</v>
      </c>
      <c r="E36" s="14">
        <v>0.032</v>
      </c>
      <c r="F36" s="15">
        <f>G36*100/D36</f>
        <v>3.5555555555555554</v>
      </c>
      <c r="G36" s="14">
        <f>E36/0.9</f>
        <v>0.035555555555555556</v>
      </c>
      <c r="H36" s="16">
        <v>0.032</v>
      </c>
      <c r="I36" s="15">
        <f>J36*100/D36</f>
        <v>3.5555555555555554</v>
      </c>
      <c r="J36" s="14">
        <f>H36/0.9</f>
        <v>0.035555555555555556</v>
      </c>
    </row>
    <row r="37" spans="1:10" ht="15">
      <c r="A37" s="10">
        <v>15</v>
      </c>
      <c r="B37" s="11" t="s">
        <v>26</v>
      </c>
      <c r="C37" s="12" t="s">
        <v>33</v>
      </c>
      <c r="D37" s="12">
        <v>1.6</v>
      </c>
      <c r="E37" s="16">
        <v>0.128</v>
      </c>
      <c r="F37" s="15">
        <f>G37*100/D37</f>
        <v>8.888888888888888</v>
      </c>
      <c r="G37" s="14">
        <f>E37/0.9</f>
        <v>0.14222222222222222</v>
      </c>
      <c r="H37" s="16">
        <v>0.032</v>
      </c>
      <c r="I37" s="15">
        <f>J37*100/D37</f>
        <v>2.222222222222222</v>
      </c>
      <c r="J37" s="14">
        <f>H37/0.9</f>
        <v>0.035555555555555556</v>
      </c>
    </row>
    <row r="38" spans="1:10" ht="15">
      <c r="A38" s="17"/>
      <c r="B38" s="18"/>
      <c r="C38" s="16" t="s">
        <v>32</v>
      </c>
      <c r="D38" s="12">
        <v>2.5</v>
      </c>
      <c r="E38" s="16" t="s">
        <v>97</v>
      </c>
      <c r="F38" s="12" t="s">
        <v>97</v>
      </c>
      <c r="G38" s="12" t="s">
        <v>97</v>
      </c>
      <c r="H38" s="16" t="s">
        <v>97</v>
      </c>
      <c r="I38" s="12" t="s">
        <v>97</v>
      </c>
      <c r="J38" s="12" t="s">
        <v>97</v>
      </c>
    </row>
    <row r="39" spans="1:10" ht="15">
      <c r="A39" s="10">
        <v>16</v>
      </c>
      <c r="B39" s="11" t="s">
        <v>27</v>
      </c>
      <c r="C39" s="12" t="s">
        <v>33</v>
      </c>
      <c r="D39" s="13">
        <v>1</v>
      </c>
      <c r="E39" s="16">
        <v>0.048</v>
      </c>
      <c r="F39" s="15">
        <f>G39*100/D39</f>
        <v>5.333333333333333</v>
      </c>
      <c r="G39" s="14">
        <f>E39/0.9</f>
        <v>0.05333333333333333</v>
      </c>
      <c r="H39" s="16">
        <v>0.048</v>
      </c>
      <c r="I39" s="15">
        <f>J39*100/D39</f>
        <v>5.333333333333333</v>
      </c>
      <c r="J39" s="14">
        <f>H39/0.9</f>
        <v>0.05333333333333333</v>
      </c>
    </row>
    <row r="40" spans="1:10" ht="15">
      <c r="A40" s="17"/>
      <c r="B40" s="18"/>
      <c r="C40" s="16" t="s">
        <v>32</v>
      </c>
      <c r="D40" s="13">
        <v>1.6</v>
      </c>
      <c r="E40" s="16" t="s">
        <v>97</v>
      </c>
      <c r="F40" s="12" t="s">
        <v>97</v>
      </c>
      <c r="G40" s="12" t="s">
        <v>97</v>
      </c>
      <c r="H40" s="16" t="s">
        <v>97</v>
      </c>
      <c r="I40" s="12" t="s">
        <v>97</v>
      </c>
      <c r="J40" s="12" t="s">
        <v>97</v>
      </c>
    </row>
    <row r="41" spans="1:10" ht="15">
      <c r="A41" s="10">
        <v>17</v>
      </c>
      <c r="B41" s="11" t="s">
        <v>28</v>
      </c>
      <c r="C41" s="12" t="s">
        <v>32</v>
      </c>
      <c r="D41" s="12">
        <v>2.5</v>
      </c>
      <c r="E41" s="16" t="s">
        <v>97</v>
      </c>
      <c r="F41" s="12" t="s">
        <v>97</v>
      </c>
      <c r="G41" s="16" t="s">
        <v>97</v>
      </c>
      <c r="H41" s="16" t="s">
        <v>97</v>
      </c>
      <c r="I41" s="12" t="s">
        <v>97</v>
      </c>
      <c r="J41" s="16" t="s">
        <v>97</v>
      </c>
    </row>
    <row r="42" spans="1:10" ht="15">
      <c r="A42" s="17"/>
      <c r="B42" s="18"/>
      <c r="C42" s="16" t="s">
        <v>33</v>
      </c>
      <c r="D42" s="12">
        <v>1.6</v>
      </c>
      <c r="E42" s="14">
        <v>0.081</v>
      </c>
      <c r="F42" s="15">
        <f>G42*100/D42</f>
        <v>5.625</v>
      </c>
      <c r="G42" s="14">
        <f>E42/0.9</f>
        <v>0.09</v>
      </c>
      <c r="H42" s="16">
        <v>0.064</v>
      </c>
      <c r="I42" s="15">
        <f>J42*100/D42</f>
        <v>4.444444444444444</v>
      </c>
      <c r="J42" s="14">
        <f>H42/0.9</f>
        <v>0.07111111111111111</v>
      </c>
    </row>
    <row r="43" spans="1:10" ht="15">
      <c r="A43" s="10">
        <v>18</v>
      </c>
      <c r="B43" s="11" t="s">
        <v>29</v>
      </c>
      <c r="C43" s="12" t="s">
        <v>33</v>
      </c>
      <c r="D43" s="12">
        <v>1.6</v>
      </c>
      <c r="E43" s="14">
        <v>0.16</v>
      </c>
      <c r="F43" s="15">
        <f>G43*100/D43</f>
        <v>11.11111111111111</v>
      </c>
      <c r="G43" s="14">
        <f>E43/0.9</f>
        <v>0.17777777777777778</v>
      </c>
      <c r="H43" s="16">
        <v>0.16</v>
      </c>
      <c r="I43" s="15">
        <f>J43*100/D43</f>
        <v>11.11111111111111</v>
      </c>
      <c r="J43" s="14">
        <f>H43/0.9</f>
        <v>0.17777777777777778</v>
      </c>
    </row>
    <row r="44" spans="1:13" ht="15">
      <c r="A44" s="17"/>
      <c r="B44" s="18"/>
      <c r="C44" s="16" t="s">
        <v>32</v>
      </c>
      <c r="D44" s="12">
        <v>2.5</v>
      </c>
      <c r="E44" s="14" t="s">
        <v>97</v>
      </c>
      <c r="F44" s="29" t="s">
        <v>97</v>
      </c>
      <c r="G44" s="29" t="s">
        <v>97</v>
      </c>
      <c r="H44" s="14" t="s">
        <v>97</v>
      </c>
      <c r="I44" s="29" t="s">
        <v>97</v>
      </c>
      <c r="J44" s="29" t="s">
        <v>97</v>
      </c>
      <c r="K44" s="29" t="s">
        <v>97</v>
      </c>
      <c r="L44" s="29" t="s">
        <v>97</v>
      </c>
      <c r="M44" s="29" t="s">
        <v>97</v>
      </c>
    </row>
    <row r="45" spans="1:10" ht="15">
      <c r="A45" s="10">
        <v>19</v>
      </c>
      <c r="B45" s="11" t="s">
        <v>101</v>
      </c>
      <c r="C45" s="12" t="s">
        <v>32</v>
      </c>
      <c r="D45" s="12">
        <v>2.5</v>
      </c>
      <c r="E45" s="16">
        <v>0.048</v>
      </c>
      <c r="F45" s="19">
        <f>G45*100/D45</f>
        <v>2.1333333333333333</v>
      </c>
      <c r="G45" s="14">
        <f>E45/0.9</f>
        <v>0.05333333333333333</v>
      </c>
      <c r="H45" s="16">
        <v>0.048</v>
      </c>
      <c r="I45" s="19">
        <f>J45*100/D45</f>
        <v>2.1333333333333333</v>
      </c>
      <c r="J45" s="14">
        <f>H45/0.9</f>
        <v>0.05333333333333333</v>
      </c>
    </row>
    <row r="46" spans="1:10" ht="15">
      <c r="A46" s="10">
        <v>20</v>
      </c>
      <c r="B46" s="11" t="s">
        <v>30</v>
      </c>
      <c r="C46" s="12" t="s">
        <v>32</v>
      </c>
      <c r="D46" s="12">
        <v>2.5</v>
      </c>
      <c r="E46" s="16" t="s">
        <v>97</v>
      </c>
      <c r="F46" s="16" t="s">
        <v>97</v>
      </c>
      <c r="G46" s="16" t="s">
        <v>97</v>
      </c>
      <c r="H46" s="16" t="s">
        <v>97</v>
      </c>
      <c r="I46" s="16" t="s">
        <v>97</v>
      </c>
      <c r="J46" s="16" t="s">
        <v>97</v>
      </c>
    </row>
    <row r="47" spans="1:10" ht="15">
      <c r="A47" s="17"/>
      <c r="B47" s="18"/>
      <c r="C47" s="16" t="s">
        <v>33</v>
      </c>
      <c r="D47" s="13">
        <v>1</v>
      </c>
      <c r="E47" s="16">
        <v>0.032</v>
      </c>
      <c r="F47" s="19">
        <f>G47*100/D47</f>
        <v>3.5555555555555554</v>
      </c>
      <c r="G47" s="14">
        <f>E47/0.9</f>
        <v>0.035555555555555556</v>
      </c>
      <c r="H47" s="16">
        <v>0.016</v>
      </c>
      <c r="I47" s="19">
        <f>J47*100/D47</f>
        <v>1.7777777777777777</v>
      </c>
      <c r="J47" s="14">
        <f>H47/0.9</f>
        <v>0.017777777777777778</v>
      </c>
    </row>
    <row r="48" spans="1:10" ht="15">
      <c r="A48" s="10">
        <v>21</v>
      </c>
      <c r="B48" s="11" t="s">
        <v>102</v>
      </c>
      <c r="C48" s="12" t="s">
        <v>32</v>
      </c>
      <c r="D48" s="12">
        <v>1.6</v>
      </c>
      <c r="E48" s="14" t="s">
        <v>97</v>
      </c>
      <c r="F48" s="14" t="s">
        <v>97</v>
      </c>
      <c r="G48" s="14" t="s">
        <v>97</v>
      </c>
      <c r="H48" s="14" t="s">
        <v>97</v>
      </c>
      <c r="I48" s="14" t="s">
        <v>97</v>
      </c>
      <c r="J48" s="14" t="s">
        <v>97</v>
      </c>
    </row>
    <row r="49" spans="1:10" ht="15">
      <c r="A49" s="17"/>
      <c r="B49" s="18"/>
      <c r="C49" s="16" t="s">
        <v>33</v>
      </c>
      <c r="D49" s="12">
        <v>1.8</v>
      </c>
      <c r="E49" s="14">
        <v>0.1</v>
      </c>
      <c r="F49" s="19">
        <f>G49*100/D49</f>
        <v>6.17283950617284</v>
      </c>
      <c r="G49" s="14">
        <f>E49/0.9</f>
        <v>0.11111111111111112</v>
      </c>
      <c r="H49" s="14">
        <v>0.1</v>
      </c>
      <c r="I49" s="19">
        <f>J49*100/D49</f>
        <v>6.17283950617284</v>
      </c>
      <c r="J49" s="14">
        <f>H49/0.9</f>
        <v>0.11111111111111112</v>
      </c>
    </row>
    <row r="50" spans="1:10" ht="15.75">
      <c r="A50" s="12"/>
      <c r="B50" s="30" t="s">
        <v>31</v>
      </c>
      <c r="C50" s="30"/>
      <c r="D50" s="31">
        <f>SUM(D9:D49)</f>
        <v>120.49999999999994</v>
      </c>
      <c r="E50" s="32">
        <f>E9+E11+E14+E15+E17+E19+E21+E24+E25+E27+E29+E31+E33+E36+E37+E39+E42+E43+E45+E49+E12+E23+E47+E13</f>
        <v>8.329</v>
      </c>
      <c r="F50" s="33">
        <f>G50*100/D50</f>
        <v>7.68003688335639</v>
      </c>
      <c r="G50" s="32">
        <f>E50/0.9</f>
        <v>9.254444444444445</v>
      </c>
      <c r="H50" s="32">
        <f>H9+H11+H14+H15+H17+H19+H21+H24+H25+H27+H29+H31+H33+H36+H37+H39+H42+H43+H45+H49+H12+H23+H47+H13</f>
        <v>5.455</v>
      </c>
      <c r="I50" s="33">
        <f>J50*100/D50</f>
        <v>5.029967727063165</v>
      </c>
      <c r="J50" s="32">
        <f>H50/0.9</f>
        <v>6.061111111111111</v>
      </c>
    </row>
    <row r="51" spans="1:10" ht="15.75">
      <c r="A51" s="47" t="s">
        <v>34</v>
      </c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5">
      <c r="A52" s="10">
        <v>1</v>
      </c>
      <c r="B52" s="11" t="s">
        <v>35</v>
      </c>
      <c r="C52" s="12" t="s">
        <v>32</v>
      </c>
      <c r="D52" s="13">
        <v>25</v>
      </c>
      <c r="E52" s="16" t="s">
        <v>97</v>
      </c>
      <c r="F52" s="12" t="s">
        <v>97</v>
      </c>
      <c r="G52" s="16" t="s">
        <v>97</v>
      </c>
      <c r="H52" s="16" t="s">
        <v>97</v>
      </c>
      <c r="I52" s="12" t="s">
        <v>97</v>
      </c>
      <c r="J52" s="16" t="s">
        <v>97</v>
      </c>
    </row>
    <row r="53" spans="1:10" ht="15">
      <c r="A53" s="17"/>
      <c r="B53" s="18"/>
      <c r="C53" s="16" t="s">
        <v>33</v>
      </c>
      <c r="D53" s="13">
        <v>25</v>
      </c>
      <c r="E53" s="16">
        <v>3.417</v>
      </c>
      <c r="F53" s="15">
        <f>G53*100/D53</f>
        <v>15.186666666666666</v>
      </c>
      <c r="G53" s="14">
        <f>E53/0.9</f>
        <v>3.7966666666666664</v>
      </c>
      <c r="H53" s="16">
        <v>2.483</v>
      </c>
      <c r="I53" s="15">
        <f>J53*100/D53</f>
        <v>11.035555555555556</v>
      </c>
      <c r="J53" s="14">
        <f>H53/0.9</f>
        <v>2.758888888888889</v>
      </c>
    </row>
    <row r="54" spans="1:10" ht="15">
      <c r="A54" s="10">
        <v>2</v>
      </c>
      <c r="B54" s="11" t="s">
        <v>36</v>
      </c>
      <c r="C54" s="12" t="s">
        <v>32</v>
      </c>
      <c r="D54" s="13">
        <v>10</v>
      </c>
      <c r="E54" s="16" t="s">
        <v>97</v>
      </c>
      <c r="F54" s="12" t="s">
        <v>97</v>
      </c>
      <c r="G54" s="16" t="s">
        <v>97</v>
      </c>
      <c r="H54" s="16" t="s">
        <v>97</v>
      </c>
      <c r="I54" s="12" t="s">
        <v>97</v>
      </c>
      <c r="J54" s="16" t="s">
        <v>97</v>
      </c>
    </row>
    <row r="55" spans="1:10" ht="15">
      <c r="A55" s="17"/>
      <c r="B55" s="18"/>
      <c r="C55" s="16" t="s">
        <v>33</v>
      </c>
      <c r="D55" s="13">
        <v>10</v>
      </c>
      <c r="E55" s="14">
        <v>1.212</v>
      </c>
      <c r="F55" s="15">
        <f>G55*100/D55</f>
        <v>13.466666666666665</v>
      </c>
      <c r="G55" s="14">
        <f>E55/0.9</f>
        <v>1.3466666666666667</v>
      </c>
      <c r="H55" s="14">
        <v>0.394</v>
      </c>
      <c r="I55" s="15">
        <f>J55*100/D55</f>
        <v>4.377777777777778</v>
      </c>
      <c r="J55" s="14">
        <f>H55/0.9</f>
        <v>0.43777777777777777</v>
      </c>
    </row>
    <row r="56" spans="1:10" ht="15">
      <c r="A56" s="10">
        <v>3</v>
      </c>
      <c r="B56" s="11" t="s">
        <v>37</v>
      </c>
      <c r="C56" s="12" t="s">
        <v>32</v>
      </c>
      <c r="D56" s="13">
        <v>1.6</v>
      </c>
      <c r="E56" s="16" t="s">
        <v>97</v>
      </c>
      <c r="F56" s="12" t="s">
        <v>97</v>
      </c>
      <c r="G56" s="16" t="s">
        <v>97</v>
      </c>
      <c r="H56" s="16" t="s">
        <v>97</v>
      </c>
      <c r="I56" s="12" t="s">
        <v>97</v>
      </c>
      <c r="J56" s="16" t="s">
        <v>97</v>
      </c>
    </row>
    <row r="57" spans="1:10" ht="15">
      <c r="A57" s="22"/>
      <c r="B57" s="23"/>
      <c r="C57" s="16" t="s">
        <v>33</v>
      </c>
      <c r="D57" s="13">
        <v>1.6</v>
      </c>
      <c r="E57" s="16">
        <v>0.032</v>
      </c>
      <c r="F57" s="15">
        <f>G57*100/D57</f>
        <v>2.222222222222222</v>
      </c>
      <c r="G57" s="14">
        <f>E57/0.9</f>
        <v>0.035555555555555556</v>
      </c>
      <c r="H57" s="16">
        <v>0.032</v>
      </c>
      <c r="I57" s="15">
        <f>J57*100/D57</f>
        <v>2.222222222222222</v>
      </c>
      <c r="J57" s="14">
        <f>H57/0.9</f>
        <v>0.035555555555555556</v>
      </c>
    </row>
    <row r="58" spans="1:10" ht="15">
      <c r="A58" s="34">
        <v>4</v>
      </c>
      <c r="B58" s="11" t="s">
        <v>38</v>
      </c>
      <c r="C58" s="35" t="s">
        <v>33</v>
      </c>
      <c r="D58" s="13">
        <v>1.8</v>
      </c>
      <c r="E58" s="16">
        <v>0.192</v>
      </c>
      <c r="F58" s="15">
        <f>G58*100/D58</f>
        <v>11.851851851851851</v>
      </c>
      <c r="G58" s="14">
        <f>E58/0.9</f>
        <v>0.21333333333333332</v>
      </c>
      <c r="H58" s="16">
        <v>0.08</v>
      </c>
      <c r="I58" s="15">
        <f>J58*100/D58</f>
        <v>4.938271604938271</v>
      </c>
      <c r="J58" s="14">
        <f>H58/0.9</f>
        <v>0.08888888888888889</v>
      </c>
    </row>
    <row r="59" spans="1:10" ht="15">
      <c r="A59" s="36"/>
      <c r="B59" s="18"/>
      <c r="C59" s="37" t="s">
        <v>32</v>
      </c>
      <c r="D59" s="13">
        <v>1.6</v>
      </c>
      <c r="E59" s="16" t="s">
        <v>97</v>
      </c>
      <c r="F59" s="12" t="s">
        <v>97</v>
      </c>
      <c r="G59" s="16" t="s">
        <v>97</v>
      </c>
      <c r="H59" s="16" t="s">
        <v>97</v>
      </c>
      <c r="I59" s="12" t="s">
        <v>97</v>
      </c>
      <c r="J59" s="16" t="s">
        <v>97</v>
      </c>
    </row>
    <row r="60" spans="1:10" ht="15">
      <c r="A60" s="22">
        <v>5</v>
      </c>
      <c r="B60" s="23" t="s">
        <v>39</v>
      </c>
      <c r="C60" s="12" t="s">
        <v>32</v>
      </c>
      <c r="D60" s="13">
        <v>1.6</v>
      </c>
      <c r="E60" s="16" t="s">
        <v>97</v>
      </c>
      <c r="F60" s="12" t="s">
        <v>97</v>
      </c>
      <c r="G60" s="16" t="s">
        <v>97</v>
      </c>
      <c r="H60" s="16" t="s">
        <v>97</v>
      </c>
      <c r="I60" s="12" t="s">
        <v>97</v>
      </c>
      <c r="J60" s="16" t="s">
        <v>97</v>
      </c>
    </row>
    <row r="61" spans="1:10" ht="15">
      <c r="A61" s="17"/>
      <c r="B61" s="18"/>
      <c r="C61" s="16" t="s">
        <v>33</v>
      </c>
      <c r="D61" s="13">
        <v>1</v>
      </c>
      <c r="E61" s="16">
        <v>0.112</v>
      </c>
      <c r="F61" s="15">
        <f>G61*100/D61</f>
        <v>12.444444444444445</v>
      </c>
      <c r="G61" s="14">
        <f>E61/0.9</f>
        <v>0.12444444444444444</v>
      </c>
      <c r="H61" s="14">
        <v>0.064</v>
      </c>
      <c r="I61" s="15">
        <f>J61*100/D61</f>
        <v>7.111111111111111</v>
      </c>
      <c r="J61" s="14">
        <f>H61/0.9</f>
        <v>0.07111111111111111</v>
      </c>
    </row>
    <row r="62" spans="1:10" ht="15">
      <c r="A62" s="10">
        <v>6</v>
      </c>
      <c r="B62" s="11" t="s">
        <v>40</v>
      </c>
      <c r="C62" s="12" t="s">
        <v>33</v>
      </c>
      <c r="D62" s="13">
        <v>2.5</v>
      </c>
      <c r="E62" s="16">
        <v>0.048</v>
      </c>
      <c r="F62" s="15">
        <f>G62*100/D62</f>
        <v>2.1333333333333333</v>
      </c>
      <c r="G62" s="14">
        <f>E62/0.9</f>
        <v>0.05333333333333333</v>
      </c>
      <c r="H62" s="16">
        <v>0.032</v>
      </c>
      <c r="I62" s="15">
        <f>J62*100/D62</f>
        <v>1.422222222222222</v>
      </c>
      <c r="J62" s="14">
        <f>H62/0.9</f>
        <v>0.035555555555555556</v>
      </c>
    </row>
    <row r="63" spans="1:10" ht="15">
      <c r="A63" s="17"/>
      <c r="B63" s="18"/>
      <c r="C63" s="16" t="s">
        <v>32</v>
      </c>
      <c r="D63" s="13">
        <v>1</v>
      </c>
      <c r="E63" s="16" t="s">
        <v>97</v>
      </c>
      <c r="F63" s="12" t="s">
        <v>97</v>
      </c>
      <c r="G63" s="16" t="s">
        <v>97</v>
      </c>
      <c r="H63" s="16" t="s">
        <v>97</v>
      </c>
      <c r="I63" s="12" t="s">
        <v>97</v>
      </c>
      <c r="J63" s="16" t="s">
        <v>97</v>
      </c>
    </row>
    <row r="64" spans="1:10" ht="15">
      <c r="A64" s="10">
        <v>7</v>
      </c>
      <c r="B64" s="11" t="s">
        <v>41</v>
      </c>
      <c r="C64" s="12" t="s">
        <v>32</v>
      </c>
      <c r="D64" s="13">
        <v>1.6</v>
      </c>
      <c r="E64" s="16" t="s">
        <v>97</v>
      </c>
      <c r="F64" s="12" t="s">
        <v>97</v>
      </c>
      <c r="G64" s="16" t="s">
        <v>97</v>
      </c>
      <c r="H64" s="16" t="s">
        <v>97</v>
      </c>
      <c r="I64" s="12" t="s">
        <v>97</v>
      </c>
      <c r="J64" s="16" t="s">
        <v>97</v>
      </c>
    </row>
    <row r="65" spans="1:10" ht="15">
      <c r="A65" s="17"/>
      <c r="B65" s="18"/>
      <c r="C65" s="16" t="s">
        <v>33</v>
      </c>
      <c r="D65" s="13">
        <v>1.6</v>
      </c>
      <c r="E65" s="16">
        <v>0.128</v>
      </c>
      <c r="F65" s="15">
        <f>G65*100/D65</f>
        <v>8.888888888888888</v>
      </c>
      <c r="G65" s="14">
        <f>E65/0.9</f>
        <v>0.14222222222222222</v>
      </c>
      <c r="H65" s="16">
        <v>0.032</v>
      </c>
      <c r="I65" s="15">
        <f>J65*100/D65</f>
        <v>2.222222222222222</v>
      </c>
      <c r="J65" s="14">
        <f>H65/0.9</f>
        <v>0.035555555555555556</v>
      </c>
    </row>
    <row r="66" spans="1:10" ht="15">
      <c r="A66" s="10">
        <v>8</v>
      </c>
      <c r="B66" s="11" t="s">
        <v>42</v>
      </c>
      <c r="C66" s="12" t="s">
        <v>33</v>
      </c>
      <c r="D66" s="13">
        <v>2.5</v>
      </c>
      <c r="E66" s="16">
        <v>0.048</v>
      </c>
      <c r="F66" s="15">
        <f>G66*100/D66</f>
        <v>2.1333333333333333</v>
      </c>
      <c r="G66" s="14">
        <f>E66/0.9</f>
        <v>0.05333333333333333</v>
      </c>
      <c r="H66" s="16">
        <v>0.032</v>
      </c>
      <c r="I66" s="15">
        <f>J66*100/D66</f>
        <v>1.422222222222222</v>
      </c>
      <c r="J66" s="14">
        <f>H66/0.9</f>
        <v>0.035555555555555556</v>
      </c>
    </row>
    <row r="67" spans="1:10" ht="15">
      <c r="A67" s="17"/>
      <c r="B67" s="18"/>
      <c r="C67" s="16" t="s">
        <v>32</v>
      </c>
      <c r="D67" s="13">
        <v>2.5</v>
      </c>
      <c r="E67" s="16" t="s">
        <v>97</v>
      </c>
      <c r="F67" s="12" t="s">
        <v>97</v>
      </c>
      <c r="G67" s="16" t="s">
        <v>97</v>
      </c>
      <c r="H67" s="16" t="s">
        <v>97</v>
      </c>
      <c r="I67" s="12" t="s">
        <v>97</v>
      </c>
      <c r="J67" s="16" t="s">
        <v>97</v>
      </c>
    </row>
    <row r="68" spans="1:10" ht="15">
      <c r="A68" s="10">
        <v>9</v>
      </c>
      <c r="B68" s="11" t="s">
        <v>43</v>
      </c>
      <c r="C68" s="12" t="s">
        <v>32</v>
      </c>
      <c r="D68" s="13">
        <v>1.6</v>
      </c>
      <c r="E68" s="16" t="s">
        <v>97</v>
      </c>
      <c r="F68" s="12" t="s">
        <v>97</v>
      </c>
      <c r="G68" s="16" t="s">
        <v>97</v>
      </c>
      <c r="H68" s="16" t="s">
        <v>97</v>
      </c>
      <c r="I68" s="12" t="s">
        <v>97</v>
      </c>
      <c r="J68" s="16" t="s">
        <v>97</v>
      </c>
    </row>
    <row r="69" spans="1:10" ht="15">
      <c r="A69" s="17"/>
      <c r="B69" s="18"/>
      <c r="C69" s="16" t="s">
        <v>33</v>
      </c>
      <c r="D69" s="13">
        <v>1.6</v>
      </c>
      <c r="E69" s="16">
        <v>0.048</v>
      </c>
      <c r="F69" s="15">
        <f>G69*100/D69</f>
        <v>3.333333333333333</v>
      </c>
      <c r="G69" s="14">
        <f>E69/0.9</f>
        <v>0.05333333333333333</v>
      </c>
      <c r="H69" s="16">
        <v>0.032</v>
      </c>
      <c r="I69" s="15">
        <f>J69*100/D69</f>
        <v>2.222222222222222</v>
      </c>
      <c r="J69" s="14">
        <f>H69/0.9</f>
        <v>0.035555555555555556</v>
      </c>
    </row>
    <row r="70" spans="1:10" ht="15">
      <c r="A70" s="10">
        <v>10</v>
      </c>
      <c r="B70" s="11" t="s">
        <v>44</v>
      </c>
      <c r="C70" s="12" t="s">
        <v>33</v>
      </c>
      <c r="D70" s="13">
        <v>2.5</v>
      </c>
      <c r="E70" s="16">
        <v>0.048</v>
      </c>
      <c r="F70" s="15">
        <f>G70*100/D70</f>
        <v>2.1333333333333333</v>
      </c>
      <c r="G70" s="14">
        <f>E70/0.9</f>
        <v>0.05333333333333333</v>
      </c>
      <c r="H70" s="16">
        <v>0.048</v>
      </c>
      <c r="I70" s="15">
        <f>J70*100/D70</f>
        <v>2.1333333333333333</v>
      </c>
      <c r="J70" s="14">
        <f>H70/0.9</f>
        <v>0.05333333333333333</v>
      </c>
    </row>
    <row r="71" spans="1:10" ht="15">
      <c r="A71" s="17"/>
      <c r="B71" s="18"/>
      <c r="C71" s="16" t="s">
        <v>32</v>
      </c>
      <c r="D71" s="13">
        <v>1.6</v>
      </c>
      <c r="E71" s="16" t="s">
        <v>97</v>
      </c>
      <c r="F71" s="12" t="s">
        <v>97</v>
      </c>
      <c r="G71" s="16" t="s">
        <v>97</v>
      </c>
      <c r="H71" s="16" t="s">
        <v>97</v>
      </c>
      <c r="I71" s="12" t="s">
        <v>97</v>
      </c>
      <c r="J71" s="16" t="s">
        <v>97</v>
      </c>
    </row>
    <row r="72" spans="1:10" ht="15">
      <c r="A72" s="10">
        <v>11</v>
      </c>
      <c r="B72" s="11" t="s">
        <v>45</v>
      </c>
      <c r="C72" s="12" t="s">
        <v>32</v>
      </c>
      <c r="D72" s="13">
        <v>2.5</v>
      </c>
      <c r="E72" s="16" t="s">
        <v>97</v>
      </c>
      <c r="F72" s="12" t="s">
        <v>97</v>
      </c>
      <c r="G72" s="16" t="s">
        <v>97</v>
      </c>
      <c r="H72" s="16" t="s">
        <v>97</v>
      </c>
      <c r="I72" s="12" t="s">
        <v>97</v>
      </c>
      <c r="J72" s="16" t="s">
        <v>97</v>
      </c>
    </row>
    <row r="73" spans="1:10" ht="15">
      <c r="A73" s="17"/>
      <c r="B73" s="18"/>
      <c r="C73" s="16" t="s">
        <v>33</v>
      </c>
      <c r="D73" s="13">
        <v>2.5</v>
      </c>
      <c r="E73" s="14">
        <v>0.384</v>
      </c>
      <c r="F73" s="15">
        <f>G73*100/D73</f>
        <v>17.066666666666666</v>
      </c>
      <c r="G73" s="14">
        <f>E73/0.9</f>
        <v>0.42666666666666664</v>
      </c>
      <c r="H73" s="14">
        <v>0.16</v>
      </c>
      <c r="I73" s="15">
        <f>J73*100/D73</f>
        <v>7.111111111111112</v>
      </c>
      <c r="J73" s="14">
        <f>H73/0.9</f>
        <v>0.17777777777777778</v>
      </c>
    </row>
    <row r="74" spans="1:10" ht="15">
      <c r="A74" s="10">
        <v>12</v>
      </c>
      <c r="B74" s="11" t="s">
        <v>46</v>
      </c>
      <c r="C74" s="12" t="s">
        <v>32</v>
      </c>
      <c r="D74" s="13">
        <v>1.6</v>
      </c>
      <c r="E74" s="16">
        <v>0.128</v>
      </c>
      <c r="F74" s="15">
        <f>G74*100/D74</f>
        <v>8.888888888888888</v>
      </c>
      <c r="G74" s="14">
        <f>E74/0.9</f>
        <v>0.14222222222222222</v>
      </c>
      <c r="H74" s="16">
        <v>0.032</v>
      </c>
      <c r="I74" s="15">
        <f>J74*100/D74</f>
        <v>2.222222222222222</v>
      </c>
      <c r="J74" s="14">
        <f>H74/0.9</f>
        <v>0.035555555555555556</v>
      </c>
    </row>
    <row r="75" spans="1:10" ht="15" hidden="1">
      <c r="A75" s="17"/>
      <c r="B75" s="18"/>
      <c r="C75" s="16" t="s">
        <v>33</v>
      </c>
      <c r="D75" s="13"/>
      <c r="E75" s="16"/>
      <c r="F75" s="13" t="e">
        <f>E75/D75%*1000/0.85/1000</f>
        <v>#DIV/0!</v>
      </c>
      <c r="G75" s="16"/>
      <c r="H75" s="16"/>
      <c r="I75" s="13" t="e">
        <f>H75/D75%*1000/0.85/1000</f>
        <v>#DIV/0!</v>
      </c>
      <c r="J75" s="16"/>
    </row>
    <row r="76" spans="1:10" ht="15">
      <c r="A76" s="10">
        <v>13</v>
      </c>
      <c r="B76" s="11" t="s">
        <v>47</v>
      </c>
      <c r="C76" s="12" t="s">
        <v>32</v>
      </c>
      <c r="D76" s="13">
        <v>10</v>
      </c>
      <c r="E76" s="16" t="s">
        <v>97</v>
      </c>
      <c r="F76" s="12" t="s">
        <v>97</v>
      </c>
      <c r="G76" s="12" t="s">
        <v>97</v>
      </c>
      <c r="H76" s="16" t="s">
        <v>97</v>
      </c>
      <c r="I76" s="12" t="s">
        <v>97</v>
      </c>
      <c r="J76" s="12" t="s">
        <v>97</v>
      </c>
    </row>
    <row r="77" spans="1:10" ht="15">
      <c r="A77" s="17"/>
      <c r="B77" s="18"/>
      <c r="C77" s="16" t="s">
        <v>98</v>
      </c>
      <c r="D77" s="13">
        <v>2.5</v>
      </c>
      <c r="E77" s="16">
        <v>0.144</v>
      </c>
      <c r="F77" s="15">
        <f>G77*100/D77</f>
        <v>6.3999999999999995</v>
      </c>
      <c r="G77" s="14">
        <f>E77/0.9</f>
        <v>0.15999999999999998</v>
      </c>
      <c r="H77" s="16">
        <v>0.064</v>
      </c>
      <c r="I77" s="15">
        <f>J77*100/D77</f>
        <v>2.844444444444444</v>
      </c>
      <c r="J77" s="14">
        <f>H77/0.9</f>
        <v>0.07111111111111111</v>
      </c>
    </row>
    <row r="78" spans="1:10" ht="15">
      <c r="A78" s="10">
        <v>14</v>
      </c>
      <c r="B78" s="11" t="s">
        <v>48</v>
      </c>
      <c r="C78" s="12" t="s">
        <v>32</v>
      </c>
      <c r="D78" s="13">
        <v>1</v>
      </c>
      <c r="E78" s="16" t="s">
        <v>97</v>
      </c>
      <c r="F78" s="12" t="s">
        <v>97</v>
      </c>
      <c r="G78" s="16" t="s">
        <v>97</v>
      </c>
      <c r="H78" s="16" t="s">
        <v>97</v>
      </c>
      <c r="I78" s="12" t="s">
        <v>97</v>
      </c>
      <c r="J78" s="12" t="s">
        <v>97</v>
      </c>
    </row>
    <row r="79" spans="1:10" ht="15">
      <c r="A79" s="17"/>
      <c r="B79" s="18"/>
      <c r="C79" s="16" t="s">
        <v>33</v>
      </c>
      <c r="D79" s="13">
        <v>1</v>
      </c>
      <c r="E79" s="16">
        <v>0.032</v>
      </c>
      <c r="F79" s="15">
        <f>G79*100/D79</f>
        <v>3.5555555555555554</v>
      </c>
      <c r="G79" s="14">
        <f>E79/0.9</f>
        <v>0.035555555555555556</v>
      </c>
      <c r="H79" s="16">
        <v>0.016</v>
      </c>
      <c r="I79" s="15">
        <f>J79*100/D79</f>
        <v>1.7777777777777777</v>
      </c>
      <c r="J79" s="14">
        <f>H79/0.9</f>
        <v>0.017777777777777778</v>
      </c>
    </row>
    <row r="80" spans="1:10" ht="15">
      <c r="A80" s="10">
        <v>15</v>
      </c>
      <c r="B80" s="11" t="s">
        <v>49</v>
      </c>
      <c r="C80" s="12" t="s">
        <v>32</v>
      </c>
      <c r="D80" s="13">
        <v>1.6</v>
      </c>
      <c r="E80" s="16" t="s">
        <v>97</v>
      </c>
      <c r="F80" s="12" t="s">
        <v>97</v>
      </c>
      <c r="G80" s="16" t="s">
        <v>97</v>
      </c>
      <c r="H80" s="16" t="s">
        <v>97</v>
      </c>
      <c r="I80" s="12" t="s">
        <v>97</v>
      </c>
      <c r="J80" s="16" t="s">
        <v>97</v>
      </c>
    </row>
    <row r="81" spans="1:10" ht="15">
      <c r="A81" s="17"/>
      <c r="B81" s="18"/>
      <c r="C81" s="16" t="s">
        <v>33</v>
      </c>
      <c r="D81" s="13">
        <v>1</v>
      </c>
      <c r="E81" s="16">
        <v>0.064</v>
      </c>
      <c r="F81" s="15">
        <f>G81*100/D81</f>
        <v>7.111111111111111</v>
      </c>
      <c r="G81" s="14">
        <f>E81/0.9</f>
        <v>0.07111111111111111</v>
      </c>
      <c r="H81" s="16">
        <v>0.032</v>
      </c>
      <c r="I81" s="15">
        <f>J81*100/D81</f>
        <v>3.5555555555555554</v>
      </c>
      <c r="J81" s="14">
        <f>H81/0.9</f>
        <v>0.035555555555555556</v>
      </c>
    </row>
    <row r="82" spans="1:10" ht="15">
      <c r="A82" s="10">
        <v>16</v>
      </c>
      <c r="B82" s="11" t="s">
        <v>50</v>
      </c>
      <c r="C82" s="12" t="s">
        <v>32</v>
      </c>
      <c r="D82" s="13">
        <v>1</v>
      </c>
      <c r="E82" s="16">
        <v>0.016</v>
      </c>
      <c r="F82" s="15">
        <f>G82*100/D82</f>
        <v>1.7777777777777777</v>
      </c>
      <c r="G82" s="14">
        <f>E82/0.9</f>
        <v>0.017777777777777778</v>
      </c>
      <c r="H82" s="16">
        <v>0.016</v>
      </c>
      <c r="I82" s="15">
        <f>J82*100/D82</f>
        <v>1.7777777777777777</v>
      </c>
      <c r="J82" s="14">
        <f>H82/0.9</f>
        <v>0.017777777777777778</v>
      </c>
    </row>
    <row r="83" spans="1:10" ht="15">
      <c r="A83" s="17"/>
      <c r="B83" s="18"/>
      <c r="C83" s="16" t="s">
        <v>33</v>
      </c>
      <c r="D83" s="13">
        <v>1.6</v>
      </c>
      <c r="E83" s="16" t="s">
        <v>97</v>
      </c>
      <c r="F83" s="12" t="s">
        <v>97</v>
      </c>
      <c r="G83" s="16" t="s">
        <v>97</v>
      </c>
      <c r="H83" s="16" t="s">
        <v>97</v>
      </c>
      <c r="I83" s="12" t="s">
        <v>97</v>
      </c>
      <c r="J83" s="16" t="s">
        <v>97</v>
      </c>
    </row>
    <row r="84" spans="1:10" ht="15">
      <c r="A84" s="10">
        <v>17</v>
      </c>
      <c r="B84" s="11" t="s">
        <v>51</v>
      </c>
      <c r="C84" s="12" t="s">
        <v>32</v>
      </c>
      <c r="D84" s="13">
        <v>2.5</v>
      </c>
      <c r="E84" s="16" t="s">
        <v>97</v>
      </c>
      <c r="F84" s="12" t="s">
        <v>97</v>
      </c>
      <c r="G84" s="16" t="s">
        <v>97</v>
      </c>
      <c r="H84" s="16" t="s">
        <v>97</v>
      </c>
      <c r="I84" s="12" t="s">
        <v>97</v>
      </c>
      <c r="J84" s="16" t="s">
        <v>97</v>
      </c>
    </row>
    <row r="85" spans="1:10" ht="15">
      <c r="A85" s="17"/>
      <c r="B85" s="18"/>
      <c r="C85" s="16" t="s">
        <v>33</v>
      </c>
      <c r="D85" s="13">
        <v>1</v>
      </c>
      <c r="E85" s="16">
        <v>0.08</v>
      </c>
      <c r="F85" s="15">
        <f>G85*100/D85</f>
        <v>8.88888888888889</v>
      </c>
      <c r="G85" s="14">
        <f>E85/0.9</f>
        <v>0.08888888888888889</v>
      </c>
      <c r="H85" s="16">
        <v>0.032</v>
      </c>
      <c r="I85" s="15">
        <f>J85*100/D85</f>
        <v>3.5555555555555554</v>
      </c>
      <c r="J85" s="14">
        <f>H85/0.9</f>
        <v>0.035555555555555556</v>
      </c>
    </row>
    <row r="86" spans="1:10" ht="15">
      <c r="A86" s="10">
        <v>18</v>
      </c>
      <c r="B86" s="11" t="s">
        <v>52</v>
      </c>
      <c r="C86" s="16" t="s">
        <v>32</v>
      </c>
      <c r="D86" s="13">
        <v>2.5</v>
      </c>
      <c r="E86" s="16" t="s">
        <v>97</v>
      </c>
      <c r="F86" s="12" t="s">
        <v>97</v>
      </c>
      <c r="G86" s="16" t="s">
        <v>97</v>
      </c>
      <c r="H86" s="16" t="s">
        <v>97</v>
      </c>
      <c r="I86" s="12" t="s">
        <v>97</v>
      </c>
      <c r="J86" s="12" t="s">
        <v>97</v>
      </c>
    </row>
    <row r="87" spans="1:10" ht="15">
      <c r="A87" s="17"/>
      <c r="B87" s="18"/>
      <c r="C87" s="16" t="s">
        <v>33</v>
      </c>
      <c r="D87" s="13">
        <v>1.6</v>
      </c>
      <c r="E87" s="14">
        <v>0.385</v>
      </c>
      <c r="F87" s="15">
        <f>G87*100/D87</f>
        <v>26.73611111111111</v>
      </c>
      <c r="G87" s="14">
        <f>E87/0.9</f>
        <v>0.42777777777777776</v>
      </c>
      <c r="H87" s="14">
        <v>0.11</v>
      </c>
      <c r="I87" s="15">
        <f>J87*100/D87</f>
        <v>7.638888888888888</v>
      </c>
      <c r="J87" s="14">
        <f>H87/0.9</f>
        <v>0.12222222222222222</v>
      </c>
    </row>
    <row r="88" spans="1:10" ht="15">
      <c r="A88" s="10">
        <v>19</v>
      </c>
      <c r="B88" s="11" t="s">
        <v>53</v>
      </c>
      <c r="C88" s="12" t="s">
        <v>33</v>
      </c>
      <c r="D88" s="13">
        <v>2.5</v>
      </c>
      <c r="E88" s="16">
        <v>0.048</v>
      </c>
      <c r="F88" s="15">
        <f>G88*100/D88</f>
        <v>2.1333333333333333</v>
      </c>
      <c r="G88" s="14">
        <f>E88/0.9</f>
        <v>0.05333333333333333</v>
      </c>
      <c r="H88" s="16">
        <v>0.016</v>
      </c>
      <c r="I88" s="15">
        <f>J88*100/D88</f>
        <v>0.711111111111111</v>
      </c>
      <c r="J88" s="14">
        <f>H88/0.9</f>
        <v>0.017777777777777778</v>
      </c>
    </row>
    <row r="89" spans="1:10" ht="15">
      <c r="A89" s="17"/>
      <c r="B89" s="18"/>
      <c r="C89" s="16" t="s">
        <v>32</v>
      </c>
      <c r="D89" s="13">
        <v>1.6</v>
      </c>
      <c r="E89" s="16" t="s">
        <v>97</v>
      </c>
      <c r="F89" s="12" t="s">
        <v>97</v>
      </c>
      <c r="G89" s="16" t="s">
        <v>97</v>
      </c>
      <c r="H89" s="16" t="s">
        <v>97</v>
      </c>
      <c r="I89" s="12" t="s">
        <v>97</v>
      </c>
      <c r="J89" s="16" t="s">
        <v>97</v>
      </c>
    </row>
    <row r="90" spans="1:10" s="39" customFormat="1" ht="15.75">
      <c r="A90" s="38"/>
      <c r="B90" s="30" t="s">
        <v>31</v>
      </c>
      <c r="C90" s="30"/>
      <c r="D90" s="31">
        <f>SUM(D52:D89)</f>
        <v>136.19999999999993</v>
      </c>
      <c r="E90" s="32">
        <f>E53+E55+E57+E58+E61+E62+E65+E66+E69+E70+E73+E74+E77+E79+E81+E82+E85+E87+E88</f>
        <v>6.566000000000001</v>
      </c>
      <c r="F90" s="33">
        <f>G90*100/D90</f>
        <v>5.356501876325669</v>
      </c>
      <c r="G90" s="32">
        <f>E90/0.9</f>
        <v>7.2955555555555565</v>
      </c>
      <c r="H90" s="32">
        <f>H53+H55+H57+H58+H61+H62+H65+H66+H69+H70+H73+H74+H77+H79+H81+H82+H85+H87+H88</f>
        <v>3.7070000000000007</v>
      </c>
      <c r="I90" s="33">
        <f>J90*100/D90</f>
        <v>3.0241474955131364</v>
      </c>
      <c r="J90" s="32">
        <f>H90/0.9</f>
        <v>4.11888888888889</v>
      </c>
    </row>
    <row r="91" spans="1:10" ht="15.75">
      <c r="A91" s="47" t="s">
        <v>54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15">
      <c r="A92" s="10">
        <v>1</v>
      </c>
      <c r="B92" s="11" t="s">
        <v>55</v>
      </c>
      <c r="C92" s="12" t="s">
        <v>32</v>
      </c>
      <c r="D92" s="12">
        <v>6.3</v>
      </c>
      <c r="E92" s="50" t="s">
        <v>56</v>
      </c>
      <c r="F92" s="51"/>
      <c r="G92" s="51"/>
      <c r="H92" s="51"/>
      <c r="I92" s="51"/>
      <c r="J92" s="52"/>
    </row>
    <row r="93" spans="1:10" ht="15">
      <c r="A93" s="17"/>
      <c r="B93" s="18"/>
      <c r="C93" s="16"/>
      <c r="D93" s="12"/>
      <c r="E93" s="40"/>
      <c r="F93" s="41"/>
      <c r="G93" s="40"/>
      <c r="H93" s="40"/>
      <c r="I93" s="41"/>
      <c r="J93" s="40"/>
    </row>
    <row r="94" spans="1:10" ht="15">
      <c r="A94" s="10">
        <v>2</v>
      </c>
      <c r="B94" s="11" t="s">
        <v>57</v>
      </c>
      <c r="C94" s="12" t="s">
        <v>32</v>
      </c>
      <c r="D94" s="13">
        <v>10</v>
      </c>
      <c r="E94" s="50" t="s">
        <v>56</v>
      </c>
      <c r="F94" s="51"/>
      <c r="G94" s="51"/>
      <c r="H94" s="51"/>
      <c r="I94" s="51"/>
      <c r="J94" s="52"/>
    </row>
    <row r="95" spans="1:10" ht="15">
      <c r="A95" s="17"/>
      <c r="B95" s="18"/>
      <c r="C95" s="16" t="s">
        <v>33</v>
      </c>
      <c r="D95" s="12"/>
      <c r="E95" s="40"/>
      <c r="F95" s="41"/>
      <c r="G95" s="40"/>
      <c r="H95" s="40"/>
      <c r="I95" s="41"/>
      <c r="J95" s="40"/>
    </row>
    <row r="96" spans="1:10" ht="15">
      <c r="A96" s="10">
        <v>3</v>
      </c>
      <c r="B96" s="11" t="s">
        <v>58</v>
      </c>
      <c r="C96" s="12" t="s">
        <v>33</v>
      </c>
      <c r="D96" s="13">
        <v>1</v>
      </c>
      <c r="E96" s="16" t="s">
        <v>97</v>
      </c>
      <c r="F96" s="12" t="s">
        <v>97</v>
      </c>
      <c r="G96" s="16" t="s">
        <v>97</v>
      </c>
      <c r="H96" s="16" t="s">
        <v>97</v>
      </c>
      <c r="I96" s="12" t="s">
        <v>97</v>
      </c>
      <c r="J96" s="16" t="s">
        <v>97</v>
      </c>
    </row>
    <row r="97" spans="1:10" ht="15">
      <c r="A97" s="22"/>
      <c r="B97" s="23"/>
      <c r="C97" s="16" t="s">
        <v>32</v>
      </c>
      <c r="D97" s="13">
        <v>2.5</v>
      </c>
      <c r="E97" s="16">
        <v>0.048</v>
      </c>
      <c r="F97" s="15">
        <f>G97*100/D97</f>
        <v>2.1333333333333333</v>
      </c>
      <c r="G97" s="14">
        <f>E97/0.9</f>
        <v>0.05333333333333333</v>
      </c>
      <c r="H97" s="16">
        <v>0.032</v>
      </c>
      <c r="I97" s="15">
        <f>J97*100/D97</f>
        <v>1.422222222222222</v>
      </c>
      <c r="J97" s="14">
        <f>H97/0.9</f>
        <v>0.035555555555555556</v>
      </c>
    </row>
    <row r="98" spans="1:10" ht="15">
      <c r="A98" s="34">
        <v>4</v>
      </c>
      <c r="B98" s="11" t="s">
        <v>59</v>
      </c>
      <c r="C98" s="35" t="s">
        <v>32</v>
      </c>
      <c r="D98" s="13">
        <v>1.6</v>
      </c>
      <c r="E98" s="16" t="s">
        <v>97</v>
      </c>
      <c r="F98" s="12" t="s">
        <v>97</v>
      </c>
      <c r="G98" s="16" t="s">
        <v>97</v>
      </c>
      <c r="H98" s="16" t="s">
        <v>97</v>
      </c>
      <c r="I98" s="12" t="s">
        <v>97</v>
      </c>
      <c r="J98" s="16" t="s">
        <v>97</v>
      </c>
    </row>
    <row r="99" spans="1:10" ht="15">
      <c r="A99" s="36"/>
      <c r="B99" s="18"/>
      <c r="C99" s="37" t="s">
        <v>33</v>
      </c>
      <c r="D99" s="13">
        <v>1</v>
      </c>
      <c r="E99" s="16">
        <v>0.048</v>
      </c>
      <c r="F99" s="15">
        <f>G99*100/D99</f>
        <v>5.333333333333333</v>
      </c>
      <c r="G99" s="14">
        <f>E99/0.9</f>
        <v>0.05333333333333333</v>
      </c>
      <c r="H99" s="16">
        <v>0.048</v>
      </c>
      <c r="I99" s="15">
        <f>J99*100/D99</f>
        <v>5.333333333333333</v>
      </c>
      <c r="J99" s="14">
        <f>H99/0.9</f>
        <v>0.05333333333333333</v>
      </c>
    </row>
    <row r="100" spans="1:10" ht="15">
      <c r="A100" s="22">
        <v>5</v>
      </c>
      <c r="B100" s="23" t="s">
        <v>60</v>
      </c>
      <c r="C100" s="12" t="s">
        <v>33</v>
      </c>
      <c r="D100" s="13">
        <v>1.6</v>
      </c>
      <c r="E100" s="16" t="s">
        <v>97</v>
      </c>
      <c r="F100" s="12" t="s">
        <v>97</v>
      </c>
      <c r="G100" s="12" t="s">
        <v>97</v>
      </c>
      <c r="H100" s="16" t="s">
        <v>97</v>
      </c>
      <c r="I100" s="12" t="s">
        <v>97</v>
      </c>
      <c r="J100" s="12" t="s">
        <v>97</v>
      </c>
    </row>
    <row r="101" spans="1:10" ht="15">
      <c r="A101" s="17"/>
      <c r="B101" s="18"/>
      <c r="C101" s="16" t="s">
        <v>32</v>
      </c>
      <c r="D101" s="13">
        <v>1.6</v>
      </c>
      <c r="E101" s="16">
        <v>0.128</v>
      </c>
      <c r="F101" s="15">
        <f>G101*100/D101</f>
        <v>8.888888888888888</v>
      </c>
      <c r="G101" s="14">
        <f>E101/0.9</f>
        <v>0.14222222222222222</v>
      </c>
      <c r="H101" s="16">
        <v>0.08</v>
      </c>
      <c r="I101" s="15">
        <f>J101*100/D101</f>
        <v>5.555555555555555</v>
      </c>
      <c r="J101" s="14">
        <f>H101/0.9</f>
        <v>0.08888888888888889</v>
      </c>
    </row>
    <row r="102" spans="1:10" ht="15">
      <c r="A102" s="10">
        <v>6</v>
      </c>
      <c r="B102" s="11" t="s">
        <v>61</v>
      </c>
      <c r="C102" s="12" t="s">
        <v>33</v>
      </c>
      <c r="D102" s="13">
        <v>2.5</v>
      </c>
      <c r="E102" s="14">
        <v>0.16</v>
      </c>
      <c r="F102" s="15">
        <f>G102*100/D102</f>
        <v>7.111111111111112</v>
      </c>
      <c r="G102" s="14">
        <f>E102/0.9</f>
        <v>0.17777777777777778</v>
      </c>
      <c r="H102" s="14">
        <v>0.16</v>
      </c>
      <c r="I102" s="15">
        <f>J102*100/D102</f>
        <v>7.111111111111112</v>
      </c>
      <c r="J102" s="14">
        <f>H102/0.9</f>
        <v>0.17777777777777778</v>
      </c>
    </row>
    <row r="103" spans="1:10" ht="15">
      <c r="A103" s="17"/>
      <c r="B103" s="18"/>
      <c r="C103" s="16" t="s">
        <v>32</v>
      </c>
      <c r="D103" s="13">
        <v>1.6</v>
      </c>
      <c r="E103" s="16" t="s">
        <v>97</v>
      </c>
      <c r="F103" s="12" t="s">
        <v>97</v>
      </c>
      <c r="G103" s="16" t="s">
        <v>97</v>
      </c>
      <c r="H103" s="16" t="s">
        <v>97</v>
      </c>
      <c r="I103" s="12" t="s">
        <v>97</v>
      </c>
      <c r="J103" s="16" t="s">
        <v>97</v>
      </c>
    </row>
    <row r="104" spans="1:10" ht="15">
      <c r="A104" s="10">
        <v>7</v>
      </c>
      <c r="B104" s="11" t="s">
        <v>62</v>
      </c>
      <c r="C104" s="12" t="s">
        <v>33</v>
      </c>
      <c r="D104" s="13">
        <v>1.6</v>
      </c>
      <c r="E104" s="16" t="s">
        <v>97</v>
      </c>
      <c r="F104" s="12" t="s">
        <v>97</v>
      </c>
      <c r="G104" s="16" t="s">
        <v>97</v>
      </c>
      <c r="H104" s="16" t="s">
        <v>97</v>
      </c>
      <c r="I104" s="12" t="s">
        <v>97</v>
      </c>
      <c r="J104" s="16" t="s">
        <v>97</v>
      </c>
    </row>
    <row r="105" spans="1:10" ht="15">
      <c r="A105" s="17"/>
      <c r="B105" s="18"/>
      <c r="C105" s="16" t="s">
        <v>32</v>
      </c>
      <c r="D105" s="13">
        <v>1.6</v>
      </c>
      <c r="E105" s="16">
        <v>0.048</v>
      </c>
      <c r="F105" s="15">
        <f>G105*100/D105</f>
        <v>3.333333333333333</v>
      </c>
      <c r="G105" s="14">
        <f>E105/0.9</f>
        <v>0.05333333333333333</v>
      </c>
      <c r="H105" s="16">
        <v>0.048</v>
      </c>
      <c r="I105" s="15">
        <f>J105*100/D105</f>
        <v>3.333333333333333</v>
      </c>
      <c r="J105" s="14">
        <f>H105/0.9</f>
        <v>0.05333333333333333</v>
      </c>
    </row>
    <row r="106" spans="1:10" ht="15">
      <c r="A106" s="10">
        <v>8</v>
      </c>
      <c r="B106" s="11" t="s">
        <v>63</v>
      </c>
      <c r="C106" s="12" t="s">
        <v>32</v>
      </c>
      <c r="D106" s="13">
        <v>1.6</v>
      </c>
      <c r="E106" s="16" t="s">
        <v>97</v>
      </c>
      <c r="F106" s="12" t="s">
        <v>97</v>
      </c>
      <c r="G106" s="16" t="s">
        <v>97</v>
      </c>
      <c r="H106" s="16" t="s">
        <v>97</v>
      </c>
      <c r="I106" s="12" t="s">
        <v>97</v>
      </c>
      <c r="J106" s="16" t="s">
        <v>97</v>
      </c>
    </row>
    <row r="107" spans="1:10" ht="15">
      <c r="A107" s="17"/>
      <c r="B107" s="18"/>
      <c r="C107" s="16" t="s">
        <v>33</v>
      </c>
      <c r="D107" s="13">
        <v>1</v>
      </c>
      <c r="E107" s="14">
        <v>0.192</v>
      </c>
      <c r="F107" s="15">
        <f>G107*100/D107</f>
        <v>21.333333333333332</v>
      </c>
      <c r="G107" s="14">
        <f>E107/0.9</f>
        <v>0.21333333333333332</v>
      </c>
      <c r="H107" s="16">
        <v>0.128</v>
      </c>
      <c r="I107" s="15">
        <f>J107*100/D107</f>
        <v>14.222222222222221</v>
      </c>
      <c r="J107" s="14">
        <f>H107/0.9</f>
        <v>0.14222222222222222</v>
      </c>
    </row>
    <row r="108" spans="1:10" ht="15">
      <c r="A108" s="10">
        <v>9</v>
      </c>
      <c r="B108" s="11" t="s">
        <v>64</v>
      </c>
      <c r="C108" s="12" t="s">
        <v>33</v>
      </c>
      <c r="D108" s="13">
        <v>1.6</v>
      </c>
      <c r="E108" s="16">
        <v>0.144</v>
      </c>
      <c r="F108" s="15">
        <f>G108*100/D108</f>
        <v>9.999999999999998</v>
      </c>
      <c r="G108" s="14">
        <f>E108/0.9</f>
        <v>0.15999999999999998</v>
      </c>
      <c r="H108" s="16">
        <v>0.08</v>
      </c>
      <c r="I108" s="15">
        <f>J108*100/D108</f>
        <v>5.555555555555555</v>
      </c>
      <c r="J108" s="14">
        <f>H108/0.9</f>
        <v>0.08888888888888889</v>
      </c>
    </row>
    <row r="109" spans="1:10" ht="15">
      <c r="A109" s="17"/>
      <c r="B109" s="18"/>
      <c r="C109" s="16" t="s">
        <v>32</v>
      </c>
      <c r="D109" s="13">
        <v>1</v>
      </c>
      <c r="E109" s="16" t="s">
        <v>97</v>
      </c>
      <c r="F109" s="12" t="s">
        <v>97</v>
      </c>
      <c r="G109" s="16" t="s">
        <v>97</v>
      </c>
      <c r="H109" s="16" t="s">
        <v>97</v>
      </c>
      <c r="I109" s="12" t="s">
        <v>97</v>
      </c>
      <c r="J109" s="16" t="s">
        <v>97</v>
      </c>
    </row>
    <row r="110" spans="1:10" ht="15">
      <c r="A110" s="10">
        <v>10</v>
      </c>
      <c r="B110" s="11" t="s">
        <v>65</v>
      </c>
      <c r="C110" s="12" t="s">
        <v>32</v>
      </c>
      <c r="D110" s="13">
        <v>1.6</v>
      </c>
      <c r="E110" s="16" t="s">
        <v>97</v>
      </c>
      <c r="F110" s="12" t="s">
        <v>97</v>
      </c>
      <c r="G110" s="16" t="s">
        <v>97</v>
      </c>
      <c r="H110" s="16" t="s">
        <v>97</v>
      </c>
      <c r="I110" s="12" t="s">
        <v>97</v>
      </c>
      <c r="J110" s="16" t="s">
        <v>97</v>
      </c>
    </row>
    <row r="111" spans="1:10" ht="15">
      <c r="A111" s="17"/>
      <c r="B111" s="18"/>
      <c r="C111" s="16" t="s">
        <v>33</v>
      </c>
      <c r="D111" s="13">
        <v>1.6</v>
      </c>
      <c r="E111" s="14">
        <v>0.24</v>
      </c>
      <c r="F111" s="15">
        <f>G111*100/D111</f>
        <v>16.666666666666668</v>
      </c>
      <c r="G111" s="14">
        <f>E111/0.9</f>
        <v>0.26666666666666666</v>
      </c>
      <c r="H111" s="16">
        <v>0.16</v>
      </c>
      <c r="I111" s="15">
        <f>J111*100/D111</f>
        <v>11.11111111111111</v>
      </c>
      <c r="J111" s="14">
        <f>H111/0.9</f>
        <v>0.17777777777777778</v>
      </c>
    </row>
    <row r="112" spans="1:10" ht="15">
      <c r="A112" s="10">
        <v>11</v>
      </c>
      <c r="B112" s="11" t="s">
        <v>66</v>
      </c>
      <c r="C112" s="12" t="s">
        <v>33</v>
      </c>
      <c r="D112" s="13">
        <v>1</v>
      </c>
      <c r="E112" s="14">
        <v>0.096</v>
      </c>
      <c r="F112" s="15">
        <f>G112*100/D112</f>
        <v>10.666666666666666</v>
      </c>
      <c r="G112" s="14">
        <f>E112/0.9</f>
        <v>0.10666666666666666</v>
      </c>
      <c r="H112" s="16">
        <v>0.08</v>
      </c>
      <c r="I112" s="15">
        <f>J112*100/D112</f>
        <v>8.88888888888889</v>
      </c>
      <c r="J112" s="14">
        <f>H112/0.9</f>
        <v>0.08888888888888889</v>
      </c>
    </row>
    <row r="113" spans="1:10" ht="15">
      <c r="A113" s="17"/>
      <c r="B113" s="18"/>
      <c r="C113" s="16" t="s">
        <v>32</v>
      </c>
      <c r="D113" s="13">
        <v>1.6</v>
      </c>
      <c r="E113" s="14" t="s">
        <v>97</v>
      </c>
      <c r="F113" s="29" t="s">
        <v>97</v>
      </c>
      <c r="G113" s="14" t="s">
        <v>97</v>
      </c>
      <c r="H113" s="14" t="s">
        <v>97</v>
      </c>
      <c r="I113" s="29" t="s">
        <v>97</v>
      </c>
      <c r="J113" s="14" t="s">
        <v>97</v>
      </c>
    </row>
    <row r="114" spans="1:10" ht="15">
      <c r="A114" s="10">
        <v>12</v>
      </c>
      <c r="B114" s="11" t="s">
        <v>67</v>
      </c>
      <c r="C114" s="12" t="s">
        <v>33</v>
      </c>
      <c r="D114" s="13">
        <v>4</v>
      </c>
      <c r="E114" s="14">
        <v>0.48</v>
      </c>
      <c r="F114" s="15">
        <f>G114*100/D114</f>
        <v>13.333333333333334</v>
      </c>
      <c r="G114" s="14">
        <f>E114/0.9</f>
        <v>0.5333333333333333</v>
      </c>
      <c r="H114" s="14">
        <v>0.24</v>
      </c>
      <c r="I114" s="15">
        <f>J114*100/D114</f>
        <v>6.666666666666667</v>
      </c>
      <c r="J114" s="14">
        <f>H114/0.9</f>
        <v>0.26666666666666666</v>
      </c>
    </row>
    <row r="115" spans="1:10" ht="15">
      <c r="A115" s="17"/>
      <c r="B115" s="18"/>
      <c r="C115" s="16" t="s">
        <v>32</v>
      </c>
      <c r="D115" s="13">
        <v>4</v>
      </c>
      <c r="E115" s="14">
        <v>0.88</v>
      </c>
      <c r="F115" s="15">
        <f>G115*100/D115</f>
        <v>24.444444444444443</v>
      </c>
      <c r="G115" s="14">
        <f>E115/0.9</f>
        <v>0.9777777777777777</v>
      </c>
      <c r="H115" s="14">
        <v>0.48</v>
      </c>
      <c r="I115" s="15">
        <f>J115*100/D115</f>
        <v>13.333333333333334</v>
      </c>
      <c r="J115" s="14">
        <f>H115/0.9</f>
        <v>0.5333333333333333</v>
      </c>
    </row>
    <row r="116" spans="1:10" ht="15">
      <c r="A116" s="10">
        <v>13</v>
      </c>
      <c r="B116" s="11" t="s">
        <v>68</v>
      </c>
      <c r="C116" s="12" t="s">
        <v>33</v>
      </c>
      <c r="D116" s="13">
        <v>2.5</v>
      </c>
      <c r="E116" s="14" t="s">
        <v>97</v>
      </c>
      <c r="F116" s="29" t="s">
        <v>97</v>
      </c>
      <c r="G116" s="14" t="s">
        <v>97</v>
      </c>
      <c r="H116" s="14" t="s">
        <v>97</v>
      </c>
      <c r="I116" s="29" t="s">
        <v>97</v>
      </c>
      <c r="J116" s="14" t="s">
        <v>97</v>
      </c>
    </row>
    <row r="117" spans="1:10" ht="15">
      <c r="A117" s="17"/>
      <c r="B117" s="18"/>
      <c r="C117" s="16" t="s">
        <v>32</v>
      </c>
      <c r="D117" s="13">
        <v>1</v>
      </c>
      <c r="E117" s="14">
        <v>0.048</v>
      </c>
      <c r="F117" s="15">
        <f>G117*100/D117</f>
        <v>5.333333333333333</v>
      </c>
      <c r="G117" s="14">
        <f>E117/0.9</f>
        <v>0.05333333333333333</v>
      </c>
      <c r="H117" s="16">
        <v>0.032</v>
      </c>
      <c r="I117" s="15">
        <f>J117*100/D117</f>
        <v>3.5555555555555554</v>
      </c>
      <c r="J117" s="14">
        <f>H117/0.9</f>
        <v>0.035555555555555556</v>
      </c>
    </row>
    <row r="118" spans="1:10" ht="15">
      <c r="A118" s="10">
        <v>14</v>
      </c>
      <c r="B118" s="11" t="s">
        <v>69</v>
      </c>
      <c r="C118" s="12" t="s">
        <v>32</v>
      </c>
      <c r="D118" s="13">
        <v>1.6</v>
      </c>
      <c r="E118" s="14">
        <v>0.016</v>
      </c>
      <c r="F118" s="15">
        <f>G118*100/D118</f>
        <v>1.111111111111111</v>
      </c>
      <c r="G118" s="14">
        <f>E118/0.9</f>
        <v>0.017777777777777778</v>
      </c>
      <c r="H118" s="16">
        <v>0.016</v>
      </c>
      <c r="I118" s="15">
        <f>J118*100/D118</f>
        <v>1.111111111111111</v>
      </c>
      <c r="J118" s="14">
        <f>H118/0.9</f>
        <v>0.017777777777777778</v>
      </c>
    </row>
    <row r="119" spans="1:10" ht="15" hidden="1">
      <c r="A119" s="17"/>
      <c r="B119" s="18"/>
      <c r="C119" s="16" t="s">
        <v>33</v>
      </c>
      <c r="D119" s="13"/>
      <c r="E119" s="14"/>
      <c r="F119" s="13" t="e">
        <f>E119/D119%*1000/0.85/1000</f>
        <v>#DIV/0!</v>
      </c>
      <c r="G119" s="16"/>
      <c r="H119" s="16"/>
      <c r="I119" s="13" t="e">
        <f>H119/D119%*1000/0.85/1000</f>
        <v>#DIV/0!</v>
      </c>
      <c r="J119" s="16"/>
    </row>
    <row r="120" spans="1:10" ht="15">
      <c r="A120" s="10">
        <v>15</v>
      </c>
      <c r="B120" s="11" t="s">
        <v>70</v>
      </c>
      <c r="C120" s="12" t="s">
        <v>32</v>
      </c>
      <c r="D120" s="13">
        <v>1.6</v>
      </c>
      <c r="E120" s="14" t="s">
        <v>97</v>
      </c>
      <c r="F120" s="29" t="s">
        <v>97</v>
      </c>
      <c r="G120" s="14" t="s">
        <v>97</v>
      </c>
      <c r="H120" s="14" t="s">
        <v>97</v>
      </c>
      <c r="I120" s="29" t="s">
        <v>97</v>
      </c>
      <c r="J120" s="14" t="s">
        <v>97</v>
      </c>
    </row>
    <row r="121" spans="1:10" ht="15">
      <c r="A121" s="17"/>
      <c r="B121" s="18"/>
      <c r="C121" s="16" t="s">
        <v>33</v>
      </c>
      <c r="D121" s="13">
        <v>1.6</v>
      </c>
      <c r="E121" s="14">
        <v>0.24</v>
      </c>
      <c r="F121" s="15">
        <f>G121*100/D121</f>
        <v>16.666666666666668</v>
      </c>
      <c r="G121" s="14">
        <f>E121/0.9</f>
        <v>0.26666666666666666</v>
      </c>
      <c r="H121" s="14">
        <v>0.16</v>
      </c>
      <c r="I121" s="15">
        <f>J121*100/D121</f>
        <v>11.11111111111111</v>
      </c>
      <c r="J121" s="14">
        <f>H121/0.9</f>
        <v>0.17777777777777778</v>
      </c>
    </row>
    <row r="122" spans="1:10" ht="15">
      <c r="A122" s="10">
        <v>16</v>
      </c>
      <c r="B122" s="11" t="s">
        <v>71</v>
      </c>
      <c r="C122" s="12" t="s">
        <v>33</v>
      </c>
      <c r="D122" s="13">
        <v>1.6</v>
      </c>
      <c r="E122" s="14">
        <v>0.048</v>
      </c>
      <c r="F122" s="15">
        <f>G122*100/D122</f>
        <v>3.333333333333333</v>
      </c>
      <c r="G122" s="14">
        <f>E122/0.9</f>
        <v>0.05333333333333333</v>
      </c>
      <c r="H122" s="14">
        <v>0.048</v>
      </c>
      <c r="I122" s="15">
        <f>J122*100/D122</f>
        <v>3.333333333333333</v>
      </c>
      <c r="J122" s="14">
        <f>H122/0.9</f>
        <v>0.05333333333333333</v>
      </c>
    </row>
    <row r="123" spans="1:10" ht="15">
      <c r="A123" s="17"/>
      <c r="B123" s="18"/>
      <c r="C123" s="16" t="s">
        <v>32</v>
      </c>
      <c r="D123" s="13">
        <v>1</v>
      </c>
      <c r="E123" s="14" t="s">
        <v>97</v>
      </c>
      <c r="F123" s="29" t="s">
        <v>97</v>
      </c>
      <c r="G123" s="14" t="s">
        <v>97</v>
      </c>
      <c r="H123" s="14" t="s">
        <v>97</v>
      </c>
      <c r="I123" s="29" t="s">
        <v>97</v>
      </c>
      <c r="J123" s="14" t="s">
        <v>97</v>
      </c>
    </row>
    <row r="124" spans="1:10" ht="15">
      <c r="A124" s="10">
        <v>17</v>
      </c>
      <c r="B124" s="11" t="s">
        <v>72</v>
      </c>
      <c r="C124" s="12" t="s">
        <v>33</v>
      </c>
      <c r="D124" s="13">
        <v>2.5</v>
      </c>
      <c r="E124" s="14">
        <v>0.64</v>
      </c>
      <c r="F124" s="15">
        <f>G124*100/D124</f>
        <v>28.444444444444446</v>
      </c>
      <c r="G124" s="14">
        <f>E124/0.9</f>
        <v>0.7111111111111111</v>
      </c>
      <c r="H124" s="14">
        <v>0.48</v>
      </c>
      <c r="I124" s="15">
        <f>J124*100/D124</f>
        <v>21.333333333333336</v>
      </c>
      <c r="J124" s="14">
        <f>H124/0.9</f>
        <v>0.5333333333333333</v>
      </c>
    </row>
    <row r="125" spans="1:10" ht="15">
      <c r="A125" s="17"/>
      <c r="B125" s="18"/>
      <c r="C125" s="16" t="s">
        <v>32</v>
      </c>
      <c r="D125" s="13">
        <v>4</v>
      </c>
      <c r="E125" s="14" t="s">
        <v>97</v>
      </c>
      <c r="F125" s="29" t="s">
        <v>97</v>
      </c>
      <c r="G125" s="14" t="s">
        <v>97</v>
      </c>
      <c r="H125" s="14" t="s">
        <v>97</v>
      </c>
      <c r="I125" s="29" t="s">
        <v>97</v>
      </c>
      <c r="J125" s="14" t="s">
        <v>97</v>
      </c>
    </row>
    <row r="126" spans="1:10" ht="15">
      <c r="A126" s="10">
        <v>18</v>
      </c>
      <c r="B126" s="11" t="s">
        <v>73</v>
      </c>
      <c r="C126" s="12" t="s">
        <v>33</v>
      </c>
      <c r="D126" s="13">
        <v>2.5</v>
      </c>
      <c r="E126" s="14">
        <v>0.48</v>
      </c>
      <c r="F126" s="15">
        <f>G126*100/D126</f>
        <v>21.333333333333336</v>
      </c>
      <c r="G126" s="14">
        <f>E126/0.9</f>
        <v>0.5333333333333333</v>
      </c>
      <c r="H126" s="14">
        <v>0.32</v>
      </c>
      <c r="I126" s="15">
        <f>J126*100/D126</f>
        <v>14.222222222222223</v>
      </c>
      <c r="J126" s="14">
        <f>H126/0.9</f>
        <v>0.35555555555555557</v>
      </c>
    </row>
    <row r="127" spans="1:10" ht="15">
      <c r="A127" s="17"/>
      <c r="B127" s="18"/>
      <c r="C127" s="16" t="s">
        <v>32</v>
      </c>
      <c r="D127" s="13">
        <v>1</v>
      </c>
      <c r="E127" s="14" t="s">
        <v>97</v>
      </c>
      <c r="F127" s="29" t="s">
        <v>97</v>
      </c>
      <c r="G127" s="14" t="s">
        <v>97</v>
      </c>
      <c r="H127" s="14" t="s">
        <v>97</v>
      </c>
      <c r="I127" s="29" t="s">
        <v>97</v>
      </c>
      <c r="J127" s="14" t="s">
        <v>97</v>
      </c>
    </row>
    <row r="128" spans="1:10" ht="15">
      <c r="A128" s="10">
        <v>19</v>
      </c>
      <c r="B128" s="11" t="s">
        <v>74</v>
      </c>
      <c r="C128" s="12" t="s">
        <v>32</v>
      </c>
      <c r="D128" s="13">
        <v>2.5</v>
      </c>
      <c r="E128" s="14" t="s">
        <v>97</v>
      </c>
      <c r="F128" s="29" t="s">
        <v>97</v>
      </c>
      <c r="G128" s="14" t="s">
        <v>97</v>
      </c>
      <c r="H128" s="14" t="s">
        <v>97</v>
      </c>
      <c r="I128" s="29" t="s">
        <v>97</v>
      </c>
      <c r="J128" s="14" t="s">
        <v>97</v>
      </c>
    </row>
    <row r="129" spans="1:10" ht="15">
      <c r="A129" s="17"/>
      <c r="B129" s="18"/>
      <c r="C129" s="16" t="s">
        <v>33</v>
      </c>
      <c r="D129" s="13">
        <v>1.6</v>
      </c>
      <c r="E129" s="14">
        <v>0.384</v>
      </c>
      <c r="F129" s="15">
        <f>G129*100/D129</f>
        <v>26.666666666666664</v>
      </c>
      <c r="G129" s="14">
        <f>E129/0.9</f>
        <v>0.42666666666666664</v>
      </c>
      <c r="H129" s="16">
        <v>0.16</v>
      </c>
      <c r="I129" s="15">
        <f>J129*100/D129</f>
        <v>11.11111111111111</v>
      </c>
      <c r="J129" s="14">
        <f>H129/0.9</f>
        <v>0.17777777777777778</v>
      </c>
    </row>
    <row r="130" spans="1:10" s="39" customFormat="1" ht="15.75">
      <c r="A130" s="38"/>
      <c r="B130" s="30" t="s">
        <v>31</v>
      </c>
      <c r="C130" s="30"/>
      <c r="D130" s="38">
        <f>SUM(D92:D129)</f>
        <v>76.9</v>
      </c>
      <c r="E130" s="32">
        <f>E97+E99+E102+E105+E107+E108+E111+E112+E115+E117+E118+E121+E122+E124+E126+E129+E101+E114</f>
        <v>4.32</v>
      </c>
      <c r="F130" s="33">
        <f>G130*100/D130</f>
        <v>6.24187256176853</v>
      </c>
      <c r="G130" s="32">
        <f>E130/0.9</f>
        <v>4.8</v>
      </c>
      <c r="H130" s="32">
        <f>H97+H99+H102+H105+H107+H108+H111+H112+H115+H117+H118+H121+H122+H124+H126+H129+H101+H114</f>
        <v>2.752</v>
      </c>
      <c r="I130" s="33">
        <f>J130*100/D130</f>
        <v>3.9763040023118044</v>
      </c>
      <c r="J130" s="32">
        <f>H130/0.9</f>
        <v>3.0577777777777775</v>
      </c>
    </row>
    <row r="131" spans="1:10" ht="15.75">
      <c r="A131" s="47" t="s">
        <v>75</v>
      </c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1:10" ht="15">
      <c r="A132" s="10">
        <v>1</v>
      </c>
      <c r="B132" s="11" t="s">
        <v>76</v>
      </c>
      <c r="C132" s="12" t="s">
        <v>32</v>
      </c>
      <c r="D132" s="13">
        <v>10</v>
      </c>
      <c r="E132" s="16" t="s">
        <v>97</v>
      </c>
      <c r="F132" s="12" t="s">
        <v>97</v>
      </c>
      <c r="G132" s="12" t="s">
        <v>97</v>
      </c>
      <c r="H132" s="16" t="s">
        <v>97</v>
      </c>
      <c r="I132" s="12" t="s">
        <v>97</v>
      </c>
      <c r="J132" s="12" t="s">
        <v>97</v>
      </c>
    </row>
    <row r="133" spans="1:10" ht="15">
      <c r="A133" s="17"/>
      <c r="B133" s="18"/>
      <c r="C133" s="16" t="s">
        <v>33</v>
      </c>
      <c r="D133" s="13">
        <v>10</v>
      </c>
      <c r="E133" s="14">
        <v>3.481</v>
      </c>
      <c r="F133" s="13">
        <f>E133/D133%*1000/0.85/1000</f>
        <v>40.95294117647058</v>
      </c>
      <c r="G133" s="14">
        <f>E133/0.9</f>
        <v>3.8677777777777775</v>
      </c>
      <c r="H133" s="16">
        <v>2.801</v>
      </c>
      <c r="I133" s="15">
        <f>J133*100/D133</f>
        <v>31.122222222222224</v>
      </c>
      <c r="J133" s="14">
        <f>H133/0.9</f>
        <v>3.1122222222222224</v>
      </c>
    </row>
    <row r="134" spans="1:10" ht="15">
      <c r="A134" s="10">
        <v>2</v>
      </c>
      <c r="B134" s="11" t="s">
        <v>77</v>
      </c>
      <c r="C134" s="12" t="s">
        <v>32</v>
      </c>
      <c r="D134" s="13">
        <v>10</v>
      </c>
      <c r="E134" s="16" t="s">
        <v>97</v>
      </c>
      <c r="F134" s="12" t="s">
        <v>97</v>
      </c>
      <c r="G134" s="16" t="s">
        <v>97</v>
      </c>
      <c r="H134" s="16" t="s">
        <v>97</v>
      </c>
      <c r="I134" s="12" t="s">
        <v>97</v>
      </c>
      <c r="J134" s="16" t="s">
        <v>97</v>
      </c>
    </row>
    <row r="135" spans="1:10" ht="15">
      <c r="A135" s="17"/>
      <c r="B135" s="18"/>
      <c r="C135" s="16" t="s">
        <v>33</v>
      </c>
      <c r="D135" s="13">
        <v>10</v>
      </c>
      <c r="E135" s="14">
        <v>0.595</v>
      </c>
      <c r="F135" s="13">
        <f aca="true" t="shared" si="0" ref="F135:F171">E135/D135%*1000/0.85/1000</f>
        <v>6.999999999999999</v>
      </c>
      <c r="G135" s="14">
        <f>E135/0.9</f>
        <v>0.6611111111111111</v>
      </c>
      <c r="H135" s="14">
        <v>0.43</v>
      </c>
      <c r="I135" s="15">
        <f>J135*100/D135</f>
        <v>4.777777777777777</v>
      </c>
      <c r="J135" s="14">
        <f>H135/0.9</f>
        <v>0.47777777777777775</v>
      </c>
    </row>
    <row r="136" spans="1:10" ht="15">
      <c r="A136" s="10">
        <v>3</v>
      </c>
      <c r="B136" s="11" t="s">
        <v>78</v>
      </c>
      <c r="C136" s="12" t="s">
        <v>32</v>
      </c>
      <c r="D136" s="13">
        <v>2.5</v>
      </c>
      <c r="E136" s="16" t="s">
        <v>97</v>
      </c>
      <c r="F136" s="12" t="s">
        <v>97</v>
      </c>
      <c r="G136" s="16" t="s">
        <v>97</v>
      </c>
      <c r="H136" s="16" t="s">
        <v>97</v>
      </c>
      <c r="I136" s="12" t="s">
        <v>97</v>
      </c>
      <c r="J136" s="16" t="s">
        <v>97</v>
      </c>
    </row>
    <row r="137" spans="1:10" ht="15">
      <c r="A137" s="22"/>
      <c r="B137" s="23"/>
      <c r="C137" s="16" t="s">
        <v>33</v>
      </c>
      <c r="D137" s="13">
        <v>1.6</v>
      </c>
      <c r="E137" s="16">
        <v>0.032</v>
      </c>
      <c r="F137" s="13">
        <f t="shared" si="0"/>
        <v>2.3529411764705883</v>
      </c>
      <c r="G137" s="14">
        <f>E137/0.9</f>
        <v>0.035555555555555556</v>
      </c>
      <c r="H137" s="16">
        <v>0.032</v>
      </c>
      <c r="I137" s="15">
        <f>J137*100/D137</f>
        <v>2.222222222222222</v>
      </c>
      <c r="J137" s="14">
        <f>H137/0.9</f>
        <v>0.035555555555555556</v>
      </c>
    </row>
    <row r="138" spans="1:10" ht="15">
      <c r="A138" s="34">
        <v>4</v>
      </c>
      <c r="B138" s="11" t="s">
        <v>79</v>
      </c>
      <c r="C138" s="35" t="s">
        <v>32</v>
      </c>
      <c r="D138" s="13">
        <v>6.3</v>
      </c>
      <c r="E138" s="16" t="s">
        <v>97</v>
      </c>
      <c r="F138" s="12" t="s">
        <v>97</v>
      </c>
      <c r="G138" s="12" t="s">
        <v>97</v>
      </c>
      <c r="H138" s="16" t="s">
        <v>97</v>
      </c>
      <c r="I138" s="12" t="s">
        <v>97</v>
      </c>
      <c r="J138" s="12" t="s">
        <v>97</v>
      </c>
    </row>
    <row r="139" spans="1:10" ht="15">
      <c r="A139" s="36"/>
      <c r="B139" s="18"/>
      <c r="C139" s="37" t="s">
        <v>33</v>
      </c>
      <c r="D139" s="13">
        <v>2.5</v>
      </c>
      <c r="E139" s="14">
        <v>0.224</v>
      </c>
      <c r="F139" s="13">
        <f t="shared" si="0"/>
        <v>10.541176470588233</v>
      </c>
      <c r="G139" s="14">
        <f>E139/0.9</f>
        <v>0.24888888888888888</v>
      </c>
      <c r="H139" s="16">
        <v>0.208</v>
      </c>
      <c r="I139" s="15">
        <f>J139*100/D139</f>
        <v>9.244444444444444</v>
      </c>
      <c r="J139" s="14">
        <f>H139/0.9</f>
        <v>0.2311111111111111</v>
      </c>
    </row>
    <row r="140" spans="1:10" ht="15">
      <c r="A140" s="22">
        <v>5</v>
      </c>
      <c r="B140" s="23" t="s">
        <v>80</v>
      </c>
      <c r="C140" s="12" t="s">
        <v>32</v>
      </c>
      <c r="D140" s="13">
        <v>2.5</v>
      </c>
      <c r="E140" s="16" t="s">
        <v>97</v>
      </c>
      <c r="F140" s="12" t="s">
        <v>97</v>
      </c>
      <c r="G140" s="16" t="s">
        <v>97</v>
      </c>
      <c r="H140" s="16" t="s">
        <v>97</v>
      </c>
      <c r="I140" s="12" t="s">
        <v>97</v>
      </c>
      <c r="J140" s="16" t="s">
        <v>97</v>
      </c>
    </row>
    <row r="141" spans="1:10" ht="15">
      <c r="A141" s="17"/>
      <c r="B141" s="18"/>
      <c r="C141" s="16" t="s">
        <v>33</v>
      </c>
      <c r="D141" s="13">
        <v>2.5</v>
      </c>
      <c r="E141" s="16">
        <v>0.096</v>
      </c>
      <c r="F141" s="13">
        <f t="shared" si="0"/>
        <v>4.517647058823529</v>
      </c>
      <c r="G141" s="14">
        <f>E141/0.9</f>
        <v>0.10666666666666666</v>
      </c>
      <c r="H141" s="16">
        <v>0.048</v>
      </c>
      <c r="I141" s="15">
        <f>J141*100/D141</f>
        <v>2.1333333333333333</v>
      </c>
      <c r="J141" s="14">
        <f>H141/0.9</f>
        <v>0.05333333333333333</v>
      </c>
    </row>
    <row r="142" spans="1:10" ht="15">
      <c r="A142" s="10">
        <v>6</v>
      </c>
      <c r="B142" s="11" t="s">
        <v>81</v>
      </c>
      <c r="C142" s="12" t="s">
        <v>33</v>
      </c>
      <c r="D142" s="13">
        <v>1.6</v>
      </c>
      <c r="E142" s="14">
        <v>0.096</v>
      </c>
      <c r="F142" s="13">
        <f>E142/D142%*1000/0.85/1000</f>
        <v>7.0588235294117645</v>
      </c>
      <c r="G142" s="14">
        <f>E142/0.9</f>
        <v>0.10666666666666666</v>
      </c>
      <c r="H142" s="16">
        <v>0.064</v>
      </c>
      <c r="I142" s="15">
        <f>J142*100/D142</f>
        <v>4.444444444444444</v>
      </c>
      <c r="J142" s="14">
        <f>H142/0.9</f>
        <v>0.07111111111111111</v>
      </c>
    </row>
    <row r="143" spans="1:10" ht="15">
      <c r="A143" s="17"/>
      <c r="B143" s="18"/>
      <c r="C143" s="16" t="s">
        <v>32</v>
      </c>
      <c r="D143" s="13">
        <v>1.6</v>
      </c>
      <c r="E143" s="16" t="s">
        <v>97</v>
      </c>
      <c r="F143" s="12" t="s">
        <v>97</v>
      </c>
      <c r="G143" s="12" t="s">
        <v>97</v>
      </c>
      <c r="H143" s="16" t="s">
        <v>97</v>
      </c>
      <c r="I143" s="12" t="s">
        <v>97</v>
      </c>
      <c r="J143" s="12" t="s">
        <v>97</v>
      </c>
    </row>
    <row r="144" spans="1:10" ht="15">
      <c r="A144" s="10">
        <v>7</v>
      </c>
      <c r="B144" s="11" t="s">
        <v>82</v>
      </c>
      <c r="C144" s="12" t="s">
        <v>32</v>
      </c>
      <c r="D144" s="13">
        <v>1.6</v>
      </c>
      <c r="E144" s="16" t="s">
        <v>97</v>
      </c>
      <c r="F144" s="12" t="s">
        <v>97</v>
      </c>
      <c r="G144" s="16" t="s">
        <v>97</v>
      </c>
      <c r="H144" s="16" t="s">
        <v>97</v>
      </c>
      <c r="I144" s="12" t="s">
        <v>97</v>
      </c>
      <c r="J144" s="16" t="s">
        <v>97</v>
      </c>
    </row>
    <row r="145" spans="1:10" ht="15">
      <c r="A145" s="17"/>
      <c r="B145" s="18"/>
      <c r="C145" s="16" t="s">
        <v>33</v>
      </c>
      <c r="D145" s="13">
        <v>1.6</v>
      </c>
      <c r="E145" s="16">
        <v>0.048</v>
      </c>
      <c r="F145" s="13">
        <f t="shared" si="0"/>
        <v>3.5294117647058822</v>
      </c>
      <c r="G145" s="14">
        <f>E145/0.9</f>
        <v>0.05333333333333333</v>
      </c>
      <c r="H145" s="16">
        <v>0.048</v>
      </c>
      <c r="I145" s="15">
        <f>J145*100/D145</f>
        <v>3.333333333333333</v>
      </c>
      <c r="J145" s="14">
        <f>H145/0.9</f>
        <v>0.05333333333333333</v>
      </c>
    </row>
    <row r="146" spans="1:10" ht="15">
      <c r="A146" s="10">
        <v>8</v>
      </c>
      <c r="B146" s="11" t="s">
        <v>83</v>
      </c>
      <c r="C146" s="12" t="s">
        <v>32</v>
      </c>
      <c r="D146" s="13">
        <v>2.5</v>
      </c>
      <c r="E146" s="16" t="s">
        <v>97</v>
      </c>
      <c r="F146" s="12" t="s">
        <v>97</v>
      </c>
      <c r="G146" s="16" t="s">
        <v>97</v>
      </c>
      <c r="H146" s="16" t="s">
        <v>97</v>
      </c>
      <c r="I146" s="12" t="s">
        <v>97</v>
      </c>
      <c r="J146" s="16" t="s">
        <v>97</v>
      </c>
    </row>
    <row r="147" spans="1:10" ht="15">
      <c r="A147" s="17"/>
      <c r="B147" s="18"/>
      <c r="C147" s="16" t="s">
        <v>33</v>
      </c>
      <c r="D147" s="13">
        <v>2.5</v>
      </c>
      <c r="E147" s="14">
        <v>0.192</v>
      </c>
      <c r="F147" s="13">
        <f t="shared" si="0"/>
        <v>9.035294117647059</v>
      </c>
      <c r="G147" s="14">
        <f>E147/0.9</f>
        <v>0.21333333333333332</v>
      </c>
      <c r="H147" s="16">
        <v>0.144</v>
      </c>
      <c r="I147" s="15">
        <f>J147*100/D147</f>
        <v>6.3999999999999995</v>
      </c>
      <c r="J147" s="14">
        <f>H147/0.9</f>
        <v>0.15999999999999998</v>
      </c>
    </row>
    <row r="148" spans="1:10" ht="15">
      <c r="A148" s="10">
        <v>9</v>
      </c>
      <c r="B148" s="11" t="s">
        <v>84</v>
      </c>
      <c r="C148" s="12" t="s">
        <v>32</v>
      </c>
      <c r="D148" s="13">
        <v>2.5</v>
      </c>
      <c r="E148" s="16" t="s">
        <v>97</v>
      </c>
      <c r="F148" s="12" t="s">
        <v>97</v>
      </c>
      <c r="G148" s="16" t="s">
        <v>97</v>
      </c>
      <c r="H148" s="16" t="s">
        <v>97</v>
      </c>
      <c r="I148" s="12" t="s">
        <v>97</v>
      </c>
      <c r="J148" s="16" t="s">
        <v>97</v>
      </c>
    </row>
    <row r="149" spans="1:10" ht="15">
      <c r="A149" s="17"/>
      <c r="B149" s="18"/>
      <c r="C149" s="16" t="s">
        <v>33</v>
      </c>
      <c r="D149" s="13">
        <v>1.8</v>
      </c>
      <c r="E149" s="14">
        <v>0.256</v>
      </c>
      <c r="F149" s="13">
        <f t="shared" si="0"/>
        <v>16.732026143790847</v>
      </c>
      <c r="G149" s="14">
        <f>E149/0.9</f>
        <v>0.28444444444444444</v>
      </c>
      <c r="H149" s="16">
        <v>0.208</v>
      </c>
      <c r="I149" s="15">
        <f>J149*100/D149</f>
        <v>12.839506172839506</v>
      </c>
      <c r="J149" s="14">
        <f>H149/0.9</f>
        <v>0.2311111111111111</v>
      </c>
    </row>
    <row r="150" spans="1:10" ht="15">
      <c r="A150" s="10">
        <v>10</v>
      </c>
      <c r="B150" s="11" t="s">
        <v>85</v>
      </c>
      <c r="C150" s="12" t="s">
        <v>32</v>
      </c>
      <c r="D150" s="13">
        <v>1</v>
      </c>
      <c r="E150" s="16" t="s">
        <v>97</v>
      </c>
      <c r="F150" s="12" t="s">
        <v>97</v>
      </c>
      <c r="G150" s="16" t="s">
        <v>97</v>
      </c>
      <c r="H150" s="16" t="s">
        <v>97</v>
      </c>
      <c r="I150" s="12" t="s">
        <v>97</v>
      </c>
      <c r="J150" s="16" t="s">
        <v>97</v>
      </c>
    </row>
    <row r="151" spans="1:10" ht="15">
      <c r="A151" s="17"/>
      <c r="B151" s="18"/>
      <c r="C151" s="16" t="s">
        <v>33</v>
      </c>
      <c r="D151" s="13">
        <v>1.6</v>
      </c>
      <c r="E151" s="16">
        <v>0.032</v>
      </c>
      <c r="F151" s="13">
        <f t="shared" si="0"/>
        <v>2.3529411764705883</v>
      </c>
      <c r="G151" s="14">
        <f>E151/0.9</f>
        <v>0.035555555555555556</v>
      </c>
      <c r="H151" s="16">
        <v>0.032</v>
      </c>
      <c r="I151" s="15">
        <f>J151*100/D151</f>
        <v>2.222222222222222</v>
      </c>
      <c r="J151" s="14">
        <f>H151/0.9</f>
        <v>0.035555555555555556</v>
      </c>
    </row>
    <row r="152" spans="1:10" ht="15">
      <c r="A152" s="10">
        <v>11</v>
      </c>
      <c r="B152" s="11" t="s">
        <v>86</v>
      </c>
      <c r="C152" s="12" t="s">
        <v>32</v>
      </c>
      <c r="D152" s="13">
        <v>1.6</v>
      </c>
      <c r="E152" s="16" t="s">
        <v>97</v>
      </c>
      <c r="F152" s="12" t="s">
        <v>97</v>
      </c>
      <c r="G152" s="16" t="s">
        <v>97</v>
      </c>
      <c r="H152" s="16" t="s">
        <v>97</v>
      </c>
      <c r="I152" s="12" t="s">
        <v>97</v>
      </c>
      <c r="J152" s="16" t="s">
        <v>97</v>
      </c>
    </row>
    <row r="153" spans="1:10" ht="15">
      <c r="A153" s="17"/>
      <c r="B153" s="18"/>
      <c r="C153" s="16" t="s">
        <v>33</v>
      </c>
      <c r="D153" s="13">
        <v>1.6</v>
      </c>
      <c r="E153" s="16">
        <v>0.096</v>
      </c>
      <c r="F153" s="13">
        <f t="shared" si="0"/>
        <v>7.0588235294117645</v>
      </c>
      <c r="G153" s="14">
        <f>E153/0.9</f>
        <v>0.10666666666666666</v>
      </c>
      <c r="H153" s="16">
        <v>0.08</v>
      </c>
      <c r="I153" s="15">
        <f>J153*100/D153</f>
        <v>5.555555555555555</v>
      </c>
      <c r="J153" s="14">
        <f>H153/0.9</f>
        <v>0.08888888888888889</v>
      </c>
    </row>
    <row r="154" spans="1:10" ht="15">
      <c r="A154" s="10">
        <v>12</v>
      </c>
      <c r="B154" s="11" t="s">
        <v>87</v>
      </c>
      <c r="C154" s="12" t="s">
        <v>33</v>
      </c>
      <c r="D154" s="13">
        <v>1</v>
      </c>
      <c r="E154" s="16" t="s">
        <v>97</v>
      </c>
      <c r="F154" s="12" t="s">
        <v>97</v>
      </c>
      <c r="G154" s="16" t="s">
        <v>97</v>
      </c>
      <c r="H154" s="16" t="s">
        <v>97</v>
      </c>
      <c r="I154" s="37" t="s">
        <v>97</v>
      </c>
      <c r="J154" s="16" t="s">
        <v>97</v>
      </c>
    </row>
    <row r="155" spans="1:10" ht="15">
      <c r="A155" s="17"/>
      <c r="B155" s="18"/>
      <c r="C155" s="16" t="s">
        <v>32</v>
      </c>
      <c r="D155" s="13">
        <v>1</v>
      </c>
      <c r="E155" s="16">
        <v>0.032</v>
      </c>
      <c r="F155" s="13">
        <f t="shared" si="0"/>
        <v>3.7647058823529416</v>
      </c>
      <c r="G155" s="14">
        <f>E155/0.9</f>
        <v>0.035555555555555556</v>
      </c>
      <c r="H155" s="16">
        <v>0.032</v>
      </c>
      <c r="I155" s="15">
        <f>J155*100/D155</f>
        <v>3.5555555555555554</v>
      </c>
      <c r="J155" s="14">
        <f>H155/0.9</f>
        <v>0.035555555555555556</v>
      </c>
    </row>
    <row r="156" spans="1:10" ht="15">
      <c r="A156" s="10">
        <v>13</v>
      </c>
      <c r="B156" s="11" t="s">
        <v>88</v>
      </c>
      <c r="C156" s="12" t="s">
        <v>32</v>
      </c>
      <c r="D156" s="13">
        <v>1.6</v>
      </c>
      <c r="E156" s="16" t="s">
        <v>97</v>
      </c>
      <c r="F156" s="12" t="s">
        <v>97</v>
      </c>
      <c r="G156" s="16" t="s">
        <v>97</v>
      </c>
      <c r="H156" s="16" t="s">
        <v>97</v>
      </c>
      <c r="I156" s="42" t="s">
        <v>97</v>
      </c>
      <c r="J156" s="16" t="s">
        <v>97</v>
      </c>
    </row>
    <row r="157" spans="1:10" ht="15">
      <c r="A157" s="17"/>
      <c r="B157" s="18"/>
      <c r="C157" s="16" t="s">
        <v>33</v>
      </c>
      <c r="D157" s="13">
        <v>1.6</v>
      </c>
      <c r="E157" s="14">
        <v>0.16</v>
      </c>
      <c r="F157" s="13">
        <f t="shared" si="0"/>
        <v>11.764705882352942</v>
      </c>
      <c r="G157" s="14">
        <f>E157/0.9</f>
        <v>0.17777777777777778</v>
      </c>
      <c r="H157" s="14">
        <v>0.16</v>
      </c>
      <c r="I157" s="15">
        <f>J157*100/D157</f>
        <v>11.11111111111111</v>
      </c>
      <c r="J157" s="14">
        <f>H157/0.9</f>
        <v>0.17777777777777778</v>
      </c>
    </row>
    <row r="158" spans="1:10" ht="15">
      <c r="A158" s="10">
        <v>14</v>
      </c>
      <c r="B158" s="11" t="s">
        <v>89</v>
      </c>
      <c r="C158" s="12" t="s">
        <v>32</v>
      </c>
      <c r="D158" s="13">
        <v>2.5</v>
      </c>
      <c r="E158" s="16" t="s">
        <v>97</v>
      </c>
      <c r="F158" s="12" t="s">
        <v>97</v>
      </c>
      <c r="G158" s="16" t="s">
        <v>97</v>
      </c>
      <c r="H158" s="16" t="s">
        <v>97</v>
      </c>
      <c r="I158" s="37" t="s">
        <v>97</v>
      </c>
      <c r="J158" s="16" t="s">
        <v>97</v>
      </c>
    </row>
    <row r="159" spans="1:10" ht="15">
      <c r="A159" s="17"/>
      <c r="B159" s="18"/>
      <c r="C159" s="16" t="s">
        <v>33</v>
      </c>
      <c r="D159" s="13">
        <v>2.5</v>
      </c>
      <c r="E159" s="14">
        <v>0.016</v>
      </c>
      <c r="F159" s="13">
        <f t="shared" si="0"/>
        <v>0.7529411764705883</v>
      </c>
      <c r="G159" s="14">
        <f>E159/0.9</f>
        <v>0.017777777777777778</v>
      </c>
      <c r="H159" s="16">
        <v>0.112</v>
      </c>
      <c r="I159" s="15">
        <f>J159*100/D159</f>
        <v>4.977777777777778</v>
      </c>
      <c r="J159" s="14">
        <f>H159/0.9</f>
        <v>0.12444444444444444</v>
      </c>
    </row>
    <row r="160" spans="1:10" ht="15">
      <c r="A160" s="10">
        <v>15</v>
      </c>
      <c r="B160" s="11" t="s">
        <v>90</v>
      </c>
      <c r="C160" s="12" t="s">
        <v>33</v>
      </c>
      <c r="D160" s="13">
        <v>1.8</v>
      </c>
      <c r="E160" s="16">
        <v>0.08</v>
      </c>
      <c r="F160" s="13">
        <f t="shared" si="0"/>
        <v>5.228758169934639</v>
      </c>
      <c r="G160" s="14">
        <f>E160/0.9</f>
        <v>0.08888888888888889</v>
      </c>
      <c r="H160" s="16">
        <v>0.08</v>
      </c>
      <c r="I160" s="15">
        <f>J160*100/D160</f>
        <v>4.938271604938271</v>
      </c>
      <c r="J160" s="14">
        <f>H160/0.9</f>
        <v>0.08888888888888889</v>
      </c>
    </row>
    <row r="161" spans="1:10" ht="15">
      <c r="A161" s="17"/>
      <c r="B161" s="18"/>
      <c r="C161" s="16" t="s">
        <v>32</v>
      </c>
      <c r="D161" s="13">
        <v>1.6</v>
      </c>
      <c r="E161" s="16" t="s">
        <v>97</v>
      </c>
      <c r="F161" s="12" t="s">
        <v>97</v>
      </c>
      <c r="G161" s="16" t="s">
        <v>97</v>
      </c>
      <c r="H161" s="16" t="s">
        <v>97</v>
      </c>
      <c r="I161" s="12" t="s">
        <v>97</v>
      </c>
      <c r="J161" s="16" t="s">
        <v>97</v>
      </c>
    </row>
    <row r="162" spans="1:10" ht="15">
      <c r="A162" s="10">
        <v>16</v>
      </c>
      <c r="B162" s="11" t="s">
        <v>29</v>
      </c>
      <c r="C162" s="12" t="s">
        <v>33</v>
      </c>
      <c r="D162" s="13">
        <v>2.5</v>
      </c>
      <c r="E162" s="16" t="s">
        <v>97</v>
      </c>
      <c r="F162" s="12" t="s">
        <v>97</v>
      </c>
      <c r="G162" s="16" t="s">
        <v>97</v>
      </c>
      <c r="H162" s="16" t="s">
        <v>97</v>
      </c>
      <c r="I162" s="12" t="s">
        <v>97</v>
      </c>
      <c r="J162" s="16" t="s">
        <v>97</v>
      </c>
    </row>
    <row r="163" spans="1:10" ht="15">
      <c r="A163" s="17"/>
      <c r="B163" s="18"/>
      <c r="C163" s="16" t="s">
        <v>32</v>
      </c>
      <c r="D163" s="13">
        <v>1.8</v>
      </c>
      <c r="E163" s="14">
        <v>0.24</v>
      </c>
      <c r="F163" s="13">
        <f t="shared" si="0"/>
        <v>15.686274509803921</v>
      </c>
      <c r="G163" s="14">
        <f>E163/0.9</f>
        <v>0.26666666666666666</v>
      </c>
      <c r="H163" s="14">
        <v>0.24</v>
      </c>
      <c r="I163" s="15">
        <f>J163*100/D163</f>
        <v>14.814814814814815</v>
      </c>
      <c r="J163" s="14">
        <f>H163/0.9</f>
        <v>0.26666666666666666</v>
      </c>
    </row>
    <row r="164" spans="1:10" ht="15">
      <c r="A164" s="10">
        <v>17</v>
      </c>
      <c r="B164" s="11" t="s">
        <v>91</v>
      </c>
      <c r="C164" s="12" t="s">
        <v>32</v>
      </c>
      <c r="D164" s="13">
        <v>1.6</v>
      </c>
      <c r="E164" s="14">
        <v>0.08</v>
      </c>
      <c r="F164" s="13">
        <f t="shared" si="0"/>
        <v>5.882352941176471</v>
      </c>
      <c r="G164" s="14">
        <f>E164/0.9</f>
        <v>0.08888888888888889</v>
      </c>
      <c r="H164" s="14">
        <v>0.48</v>
      </c>
      <c r="I164" s="15">
        <f>J164*100/D164</f>
        <v>33.333333333333336</v>
      </c>
      <c r="J164" s="14">
        <f>H164/0.9</f>
        <v>0.5333333333333333</v>
      </c>
    </row>
    <row r="165" spans="1:10" ht="15">
      <c r="A165" s="17"/>
      <c r="B165" s="18"/>
      <c r="C165" s="16" t="s">
        <v>33</v>
      </c>
      <c r="D165" s="13">
        <v>1.6</v>
      </c>
      <c r="E165" s="16" t="s">
        <v>97</v>
      </c>
      <c r="F165" s="12" t="s">
        <v>97</v>
      </c>
      <c r="G165" s="16" t="s">
        <v>97</v>
      </c>
      <c r="H165" s="16" t="s">
        <v>97</v>
      </c>
      <c r="I165" s="12" t="s">
        <v>97</v>
      </c>
      <c r="J165" s="16" t="s">
        <v>97</v>
      </c>
    </row>
    <row r="166" spans="1:10" ht="15">
      <c r="A166" s="10">
        <v>18</v>
      </c>
      <c r="B166" s="11" t="s">
        <v>92</v>
      </c>
      <c r="C166" s="12" t="s">
        <v>32</v>
      </c>
      <c r="D166" s="13">
        <v>1.6</v>
      </c>
      <c r="E166" s="16" t="s">
        <v>97</v>
      </c>
      <c r="F166" s="12" t="s">
        <v>97</v>
      </c>
      <c r="G166" s="16" t="s">
        <v>97</v>
      </c>
      <c r="H166" s="16" t="s">
        <v>97</v>
      </c>
      <c r="I166" s="12" t="s">
        <v>97</v>
      </c>
      <c r="J166" s="16" t="s">
        <v>97</v>
      </c>
    </row>
    <row r="167" spans="1:10" ht="15">
      <c r="A167" s="17"/>
      <c r="B167" s="18"/>
      <c r="C167" s="16" t="s">
        <v>33</v>
      </c>
      <c r="D167" s="13">
        <v>1.6</v>
      </c>
      <c r="E167" s="16">
        <v>0.032</v>
      </c>
      <c r="F167" s="13">
        <f t="shared" si="0"/>
        <v>2.3529411764705883</v>
      </c>
      <c r="G167" s="14">
        <f>E167/0.9</f>
        <v>0.035555555555555556</v>
      </c>
      <c r="H167" s="16">
        <v>0.032</v>
      </c>
      <c r="I167" s="15">
        <f>J167*100/D167</f>
        <v>2.222222222222222</v>
      </c>
      <c r="J167" s="14">
        <f>H167/0.9</f>
        <v>0.035555555555555556</v>
      </c>
    </row>
    <row r="168" spans="1:10" ht="15">
      <c r="A168" s="10">
        <v>19</v>
      </c>
      <c r="B168" s="11" t="s">
        <v>93</v>
      </c>
      <c r="C168" s="12" t="s">
        <v>32</v>
      </c>
      <c r="D168" s="13">
        <v>1.6</v>
      </c>
      <c r="E168" s="14">
        <v>0.64</v>
      </c>
      <c r="F168" s="13">
        <f t="shared" si="0"/>
        <v>47.05882352941177</v>
      </c>
      <c r="G168" s="14">
        <f>E168/0.9</f>
        <v>0.7111111111111111</v>
      </c>
      <c r="H168" s="14">
        <v>0.4</v>
      </c>
      <c r="I168" s="15">
        <f>J168*100/D168</f>
        <v>27.77777777777778</v>
      </c>
      <c r="J168" s="14">
        <f>H168/0.9</f>
        <v>0.4444444444444445</v>
      </c>
    </row>
    <row r="169" spans="1:10" ht="15">
      <c r="A169" s="22"/>
      <c r="B169" s="23"/>
      <c r="C169" s="16" t="s">
        <v>33</v>
      </c>
      <c r="D169" s="13">
        <v>1.6</v>
      </c>
      <c r="E169" s="14">
        <v>0.24</v>
      </c>
      <c r="F169" s="13">
        <f t="shared" si="0"/>
        <v>17.647058823529413</v>
      </c>
      <c r="G169" s="14">
        <f>E169/0.9</f>
        <v>0.26666666666666666</v>
      </c>
      <c r="H169" s="14">
        <v>0.24</v>
      </c>
      <c r="I169" s="15">
        <f>J169*100/D169</f>
        <v>16.666666666666668</v>
      </c>
      <c r="J169" s="14">
        <f>H169/0.9</f>
        <v>0.26666666666666666</v>
      </c>
    </row>
    <row r="170" spans="1:10" ht="15">
      <c r="A170" s="34">
        <v>20</v>
      </c>
      <c r="B170" s="11" t="s">
        <v>94</v>
      </c>
      <c r="C170" s="12" t="s">
        <v>32</v>
      </c>
      <c r="D170" s="13">
        <v>1.6</v>
      </c>
      <c r="E170" s="16" t="s">
        <v>97</v>
      </c>
      <c r="F170" s="12" t="s">
        <v>97</v>
      </c>
      <c r="G170" s="16" t="s">
        <v>97</v>
      </c>
      <c r="H170" s="16" t="s">
        <v>97</v>
      </c>
      <c r="I170" s="12" t="s">
        <v>97</v>
      </c>
      <c r="J170" s="16" t="s">
        <v>97</v>
      </c>
    </row>
    <row r="171" spans="1:10" ht="15">
      <c r="A171" s="36"/>
      <c r="B171" s="18"/>
      <c r="C171" s="16" t="s">
        <v>33</v>
      </c>
      <c r="D171" s="13">
        <v>1.6</v>
      </c>
      <c r="E171" s="14">
        <v>0.064</v>
      </c>
      <c r="F171" s="13">
        <f t="shared" si="0"/>
        <v>4.705882352941177</v>
      </c>
      <c r="G171" s="14">
        <f>E171/0.9</f>
        <v>0.07111111111111111</v>
      </c>
      <c r="H171" s="14">
        <v>0.032</v>
      </c>
      <c r="I171" s="15">
        <f>J171*100/D171</f>
        <v>2.222222222222222</v>
      </c>
      <c r="J171" s="14">
        <f>H171/0.9</f>
        <v>0.035555555555555556</v>
      </c>
    </row>
    <row r="172" spans="1:10" s="39" customFormat="1" ht="15.75">
      <c r="A172" s="8"/>
      <c r="B172" s="43" t="s">
        <v>31</v>
      </c>
      <c r="C172" s="30"/>
      <c r="D172" s="31">
        <f>SUM(D132:D171)</f>
        <v>110.09999999999991</v>
      </c>
      <c r="E172" s="32">
        <f>E133+E135+E137+E139+E141+E145+E147+E149+E151+E153+E155+E157+E159+E160+E163+E164+E167+E169+E171+E142+E168</f>
        <v>6.732000000000001</v>
      </c>
      <c r="F172" s="33">
        <f>G172*100/D172</f>
        <v>6.793823796548599</v>
      </c>
      <c r="G172" s="32">
        <f>E172/0.9</f>
        <v>7.480000000000001</v>
      </c>
      <c r="H172" s="32">
        <f>H133+H135+H137+H139+H141+H145+H147+H149+H151+H153+H155+H157+H159+H160+H163+H164+H167+H169+H171+H142+H168</f>
        <v>5.903000000000002</v>
      </c>
      <c r="I172" s="33">
        <f>J172*100/D172</f>
        <v>5.957210616611169</v>
      </c>
      <c r="J172" s="32">
        <f>H172/0.9</f>
        <v>6.558888888888891</v>
      </c>
    </row>
    <row r="173" spans="1:10" s="39" customFormat="1" ht="15.75">
      <c r="A173" s="38"/>
      <c r="B173" s="44" t="s">
        <v>95</v>
      </c>
      <c r="C173" s="30"/>
      <c r="D173" s="31">
        <f aca="true" t="shared" si="1" ref="D173:J173">D172+D130+D90+D50</f>
        <v>443.69999999999976</v>
      </c>
      <c r="E173" s="32">
        <f>E172+E130+E90+E50</f>
        <v>25.947000000000003</v>
      </c>
      <c r="F173" s="33">
        <f>F172+F130+F90+F50</f>
        <v>26.07223511799919</v>
      </c>
      <c r="G173" s="32">
        <f t="shared" si="1"/>
        <v>28.830000000000002</v>
      </c>
      <c r="H173" s="32">
        <f t="shared" si="1"/>
        <v>17.817</v>
      </c>
      <c r="I173" s="33">
        <f>I172+I130+I90+I50</f>
        <v>17.987629841499277</v>
      </c>
      <c r="J173" s="32">
        <f t="shared" si="1"/>
        <v>19.79666666666667</v>
      </c>
    </row>
    <row r="174" spans="1:10" ht="15">
      <c r="A174" s="48" t="s">
        <v>105</v>
      </c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5">
      <c r="A175" s="49" t="s">
        <v>103</v>
      </c>
      <c r="B175" s="49"/>
      <c r="C175" s="49"/>
      <c r="D175" s="49"/>
      <c r="E175" s="49"/>
      <c r="F175" s="49"/>
      <c r="G175" s="49"/>
      <c r="H175" s="49"/>
      <c r="I175" s="49"/>
      <c r="J175" s="49"/>
    </row>
    <row r="176" spans="1:10" ht="15.75">
      <c r="A176" s="46" t="s">
        <v>106</v>
      </c>
      <c r="B176" s="46"/>
      <c r="C176" s="46"/>
      <c r="D176" s="46"/>
      <c r="E176" s="46"/>
      <c r="F176" s="46"/>
      <c r="G176" s="46"/>
      <c r="H176" s="46"/>
      <c r="I176" s="46"/>
      <c r="J176" s="46"/>
    </row>
  </sheetData>
  <sheetProtection/>
  <mergeCells count="13">
    <mergeCell ref="A176:J176"/>
    <mergeCell ref="E92:J92"/>
    <mergeCell ref="E94:J94"/>
    <mergeCell ref="K6:M6"/>
    <mergeCell ref="K5:M5"/>
    <mergeCell ref="A91:J91"/>
    <mergeCell ref="A131:J131"/>
    <mergeCell ref="A1:J1"/>
    <mergeCell ref="A2:J2"/>
    <mergeCell ref="A8:J8"/>
    <mergeCell ref="A51:J51"/>
    <mergeCell ref="A174:J174"/>
    <mergeCell ref="A175:J175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Садыкова Раушан</cp:lastModifiedBy>
  <cp:lastPrinted>2019-12-23T08:43:03Z</cp:lastPrinted>
  <dcterms:created xsi:type="dcterms:W3CDTF">2016-12-28T02:32:16Z</dcterms:created>
  <dcterms:modified xsi:type="dcterms:W3CDTF">2020-01-14T05:47:49Z</dcterms:modified>
  <cp:category/>
  <cp:version/>
  <cp:contentType/>
  <cp:contentStatus/>
</cp:coreProperties>
</file>