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'Лист1'!$A$1:$J$331</definedName>
  </definedNames>
  <calcPr fullCalcOnLoad="1"/>
</workbook>
</file>

<file path=xl/sharedStrings.xml><?xml version="1.0" encoding="utf-8"?>
<sst xmlns="http://schemas.openxmlformats.org/spreadsheetml/2006/main" count="942" uniqueCount="156">
  <si>
    <t>1.</t>
  </si>
  <si>
    <t>Урман</t>
  </si>
  <si>
    <t>2.</t>
  </si>
  <si>
    <t>Совхозная</t>
  </si>
  <si>
    <t>3.</t>
  </si>
  <si>
    <t>Кайнарская</t>
  </si>
  <si>
    <t>4.</t>
  </si>
  <si>
    <t>Первомайская</t>
  </si>
  <si>
    <t>5.</t>
  </si>
  <si>
    <t>Новый Колутон</t>
  </si>
  <si>
    <t>6.</t>
  </si>
  <si>
    <t>Степняк</t>
  </si>
  <si>
    <t>7.</t>
  </si>
  <si>
    <t>Жарсуатская</t>
  </si>
  <si>
    <t>8.</t>
  </si>
  <si>
    <t>Красногвардейская</t>
  </si>
  <si>
    <t>9.</t>
  </si>
  <si>
    <t>Новочеркасская</t>
  </si>
  <si>
    <t>10.</t>
  </si>
  <si>
    <t>Колутон</t>
  </si>
  <si>
    <t>11.</t>
  </si>
  <si>
    <t>Камышенка</t>
  </si>
  <si>
    <t>12.</t>
  </si>
  <si>
    <t>Кзыл-Жарская</t>
  </si>
  <si>
    <t>13.</t>
  </si>
  <si>
    <t>Береговая</t>
  </si>
  <si>
    <t>14.</t>
  </si>
  <si>
    <t>Джамбул</t>
  </si>
  <si>
    <t>15.</t>
  </si>
  <si>
    <t>Астраханка</t>
  </si>
  <si>
    <t>16.</t>
  </si>
  <si>
    <t>Гранит</t>
  </si>
  <si>
    <t>17.</t>
  </si>
  <si>
    <t>Силикатная</t>
  </si>
  <si>
    <t>18.</t>
  </si>
  <si>
    <t>Акбеит</t>
  </si>
  <si>
    <t>Атбасарский РЭС</t>
  </si>
  <si>
    <t>Город</t>
  </si>
  <si>
    <t>Атбасар-2</t>
  </si>
  <si>
    <t>Западная</t>
  </si>
  <si>
    <t>Красносельская</t>
  </si>
  <si>
    <t>Красная Заря</t>
  </si>
  <si>
    <t>М. Горького</t>
  </si>
  <si>
    <t>Мариновская</t>
  </si>
  <si>
    <t>Красный Маяк</t>
  </si>
  <si>
    <t>Шункурколь</t>
  </si>
  <si>
    <t>Ладыженка</t>
  </si>
  <si>
    <t>Сергеевка</t>
  </si>
  <si>
    <t>Самарка</t>
  </si>
  <si>
    <t>Ишимская</t>
  </si>
  <si>
    <t>Калиновка</t>
  </si>
  <si>
    <t>Новосельская</t>
  </si>
  <si>
    <t>Тельмана</t>
  </si>
  <si>
    <t>19.</t>
  </si>
  <si>
    <t>Отан</t>
  </si>
  <si>
    <t>20.</t>
  </si>
  <si>
    <t>Покровка</t>
  </si>
  <si>
    <t>21.</t>
  </si>
  <si>
    <t>Шуйская</t>
  </si>
  <si>
    <t>22.</t>
  </si>
  <si>
    <t>Борисовка</t>
  </si>
  <si>
    <t>23.</t>
  </si>
  <si>
    <t>Акимовская</t>
  </si>
  <si>
    <t>Садовая</t>
  </si>
  <si>
    <t>Аршалынский РЭС</t>
  </si>
  <si>
    <t>Н.-Александровка</t>
  </si>
  <si>
    <t>Вишнёвка</t>
  </si>
  <si>
    <t>Белоярка</t>
  </si>
  <si>
    <t>Волгодоновка</t>
  </si>
  <si>
    <t>Раздольная</t>
  </si>
  <si>
    <t>Сары-Оба</t>
  </si>
  <si>
    <t>Юбилейная</t>
  </si>
  <si>
    <t>Константиновка</t>
  </si>
  <si>
    <t>Ижевская</t>
  </si>
  <si>
    <t>Юлия</t>
  </si>
  <si>
    <t>Н.-Владимировка</t>
  </si>
  <si>
    <t>Тургеневка</t>
  </si>
  <si>
    <t>Вячеславка</t>
  </si>
  <si>
    <t>Анар</t>
  </si>
  <si>
    <t>Оросительная</t>
  </si>
  <si>
    <t>ПТФ</t>
  </si>
  <si>
    <t>Михайловка</t>
  </si>
  <si>
    <t xml:space="preserve"> Кварц</t>
  </si>
  <si>
    <t>Егиндыкольский РЭС</t>
  </si>
  <si>
    <t>Краснознаменка</t>
  </si>
  <si>
    <t>Днепропетровская</t>
  </si>
  <si>
    <t>Абая</t>
  </si>
  <si>
    <t>Армавирская</t>
  </si>
  <si>
    <t>Баумана</t>
  </si>
  <si>
    <t>Калинина</t>
  </si>
  <si>
    <t>Полтавка</t>
  </si>
  <si>
    <t>Ушакова</t>
  </si>
  <si>
    <t>Буревестник</t>
  </si>
  <si>
    <t>Целиноградский РЭС</t>
  </si>
  <si>
    <t>Воздвиженка</t>
  </si>
  <si>
    <t>Рождественка</t>
  </si>
  <si>
    <t>Красный Яр</t>
  </si>
  <si>
    <t>Акмолинская</t>
  </si>
  <si>
    <t>Ильинка</t>
  </si>
  <si>
    <t>Красный Флаг</t>
  </si>
  <si>
    <t>Луговая</t>
  </si>
  <si>
    <t>Максимовка</t>
  </si>
  <si>
    <t>Родина</t>
  </si>
  <si>
    <t>Семёновка</t>
  </si>
  <si>
    <t>Ново-Ишимка</t>
  </si>
  <si>
    <t>Антоновка</t>
  </si>
  <si>
    <t>Жангиз-Кудук</t>
  </si>
  <si>
    <t>Заря</t>
  </si>
  <si>
    <t>Красноярка</t>
  </si>
  <si>
    <t>Куянды</t>
  </si>
  <si>
    <t>М.Маметова</t>
  </si>
  <si>
    <t>Мичурина</t>
  </si>
  <si>
    <t>Романовка</t>
  </si>
  <si>
    <t>Софиевка</t>
  </si>
  <si>
    <t>Целиноградская</t>
  </si>
  <si>
    <t>Челкарская</t>
  </si>
  <si>
    <t>Жантеке</t>
  </si>
  <si>
    <t>Кугальджино</t>
  </si>
  <si>
    <t>Сабунды</t>
  </si>
  <si>
    <t>Кенбедаик</t>
  </si>
  <si>
    <t>Арыкты</t>
  </si>
  <si>
    <t>Шалкар</t>
  </si>
  <si>
    <t>Кумгуль</t>
  </si>
  <si>
    <t>Коммуна</t>
  </si>
  <si>
    <t>Уркендеу</t>
  </si>
  <si>
    <t xml:space="preserve">Целинная                </t>
  </si>
  <si>
    <t>№</t>
  </si>
  <si>
    <t>Подстанция</t>
  </si>
  <si>
    <t>Астраханский РЭС</t>
  </si>
  <si>
    <t>Коргалжынский РЭС</t>
  </si>
  <si>
    <t>24.</t>
  </si>
  <si>
    <t>25.</t>
  </si>
  <si>
    <t>Астана</t>
  </si>
  <si>
    <t>ЧЛЗ</t>
  </si>
  <si>
    <t>26.</t>
  </si>
  <si>
    <t>Северная</t>
  </si>
  <si>
    <t>Максимальная нагрузка, МВТ</t>
  </si>
  <si>
    <t>Максимальная загрузка тр-ра %</t>
  </si>
  <si>
    <t>Максимальная нагрузка,МВА</t>
  </si>
  <si>
    <t>Минимальная.
 нагрузка, МВТ</t>
  </si>
  <si>
    <t>Минимальная.
 загрузка тр-ра %</t>
  </si>
  <si>
    <t>Минимальная.
 нагрузка,МВА</t>
  </si>
  <si>
    <t>№ 
тр-ра</t>
  </si>
  <si>
    <t>Установленая
мощность МВА</t>
  </si>
  <si>
    <t>Т-1</t>
  </si>
  <si>
    <t>Т-2</t>
  </si>
  <si>
    <t>откл.</t>
  </si>
  <si>
    <t>Итого:</t>
  </si>
  <si>
    <t>Т-3</t>
  </si>
  <si>
    <t>АТ-1</t>
  </si>
  <si>
    <t>Т-4</t>
  </si>
  <si>
    <t>Итого</t>
  </si>
  <si>
    <t>Интернациональная</t>
  </si>
  <si>
    <t>Итого по АМЭС</t>
  </si>
  <si>
    <t>откл</t>
  </si>
  <si>
    <t xml:space="preserve">Загрузка силовых трансформаторов                                                                                              
на ПС Акмолинских МЭС на  19 декабря 2018 г.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</si>
</sst>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00"/>
    <numFmt numFmtId="175" formatCode="_-* #,##0.000_р_._-;\-* #,##0.000_р_._-;_-* &quot;-&quot;???_р_._-;_-@_-"/>
  </numFmts>
  <fonts count="37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/>
    </xf>
    <xf numFmtId="172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173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17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172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72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172" fontId="1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72" fontId="2" fillId="34" borderId="10" xfId="0" applyNumberFormat="1" applyFont="1" applyFill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/>
    </xf>
    <xf numFmtId="172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2" fontId="2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2" fontId="2" fillId="34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73" fontId="2" fillId="34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33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61"/>
  <sheetViews>
    <sheetView tabSelected="1" zoomScale="85" zoomScaleNormal="85" zoomScaleSheetLayoutView="55" zoomScalePageLayoutView="0" workbookViewId="0" topLeftCell="A1">
      <selection activeCell="Q2" sqref="Q2"/>
    </sheetView>
  </sheetViews>
  <sheetFormatPr defaultColWidth="9.00390625" defaultRowHeight="12.75"/>
  <cols>
    <col min="1" max="1" width="7.375" style="1" customWidth="1"/>
    <col min="2" max="2" width="26.375" style="1" customWidth="1"/>
    <col min="3" max="3" width="9.375" style="1" customWidth="1"/>
    <col min="4" max="4" width="20.25390625" style="1" customWidth="1"/>
    <col min="5" max="5" width="19.25390625" style="60" customWidth="1"/>
    <col min="6" max="6" width="19.875" style="1" customWidth="1"/>
    <col min="7" max="7" width="19.75390625" style="1" customWidth="1"/>
    <col min="8" max="8" width="20.00390625" style="60" customWidth="1"/>
    <col min="9" max="9" width="20.125" style="1" customWidth="1"/>
    <col min="10" max="10" width="19.00390625" style="11" customWidth="1"/>
    <col min="11" max="16384" width="9.125" style="1" customWidth="1"/>
  </cols>
  <sheetData>
    <row r="1" spans="1:10" ht="35.25" customHeight="1">
      <c r="A1" s="90" t="s">
        <v>155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5" customHeight="1">
      <c r="A2" s="74"/>
      <c r="B2" s="74"/>
      <c r="C2" s="74"/>
      <c r="D2" s="74"/>
      <c r="E2" s="73"/>
      <c r="F2" s="73"/>
      <c r="G2" s="73"/>
      <c r="H2" s="73"/>
      <c r="I2" s="74"/>
      <c r="J2" s="4"/>
    </row>
    <row r="3" spans="1:10" ht="69.75" customHeight="1">
      <c r="A3" s="46" t="s">
        <v>126</v>
      </c>
      <c r="B3" s="46" t="s">
        <v>127</v>
      </c>
      <c r="C3" s="47" t="s">
        <v>142</v>
      </c>
      <c r="D3" s="47" t="s">
        <v>143</v>
      </c>
      <c r="E3" s="70" t="s">
        <v>136</v>
      </c>
      <c r="F3" s="61" t="s">
        <v>137</v>
      </c>
      <c r="G3" s="62" t="s">
        <v>138</v>
      </c>
      <c r="H3" s="70" t="s">
        <v>139</v>
      </c>
      <c r="I3" s="48" t="s">
        <v>140</v>
      </c>
      <c r="J3" s="3" t="s">
        <v>141</v>
      </c>
    </row>
    <row r="4" spans="1:10" ht="17.25" customHeight="1">
      <c r="A4" s="89" t="s">
        <v>128</v>
      </c>
      <c r="B4" s="89"/>
      <c r="C4" s="89"/>
      <c r="D4" s="89"/>
      <c r="E4" s="89"/>
      <c r="F4" s="89"/>
      <c r="G4" s="89"/>
      <c r="H4" s="89"/>
      <c r="I4" s="89"/>
      <c r="J4" s="4"/>
    </row>
    <row r="5" spans="1:22" ht="17.25" customHeight="1">
      <c r="A5" s="88" t="s">
        <v>0</v>
      </c>
      <c r="B5" s="87" t="s">
        <v>1</v>
      </c>
      <c r="C5" s="49" t="s">
        <v>144</v>
      </c>
      <c r="D5" s="50">
        <v>10</v>
      </c>
      <c r="E5" s="56">
        <v>0.499</v>
      </c>
      <c r="F5" s="52">
        <f>G5*100/D5</f>
        <v>5.544444444444444</v>
      </c>
      <c r="G5" s="8">
        <f>E5/0.9</f>
        <v>0.5544444444444444</v>
      </c>
      <c r="H5" s="56">
        <v>0.369</v>
      </c>
      <c r="I5" s="52">
        <f>J5*100/10</f>
        <v>4.1</v>
      </c>
      <c r="J5" s="53">
        <f>H5/0.9</f>
        <v>0.41</v>
      </c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</row>
    <row r="6" spans="1:22" ht="18">
      <c r="A6" s="88"/>
      <c r="B6" s="87"/>
      <c r="C6" s="51" t="s">
        <v>145</v>
      </c>
      <c r="D6" s="52">
        <v>10</v>
      </c>
      <c r="E6" s="56" t="s">
        <v>146</v>
      </c>
      <c r="F6" s="45" t="s">
        <v>146</v>
      </c>
      <c r="G6" s="45" t="s">
        <v>146</v>
      </c>
      <c r="H6" s="56" t="s">
        <v>146</v>
      </c>
      <c r="I6" s="45" t="s">
        <v>146</v>
      </c>
      <c r="J6" s="12" t="s">
        <v>146</v>
      </c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22" s="19" customFormat="1" ht="3.75" customHeight="1">
      <c r="A7" s="17"/>
      <c r="B7" s="30"/>
      <c r="C7" s="15"/>
      <c r="D7" s="16"/>
      <c r="E7" s="56" t="s">
        <v>146</v>
      </c>
      <c r="F7" s="20" t="s">
        <v>146</v>
      </c>
      <c r="G7" s="20" t="s">
        <v>146</v>
      </c>
      <c r="H7" s="56" t="s">
        <v>146</v>
      </c>
      <c r="I7" s="20" t="s">
        <v>146</v>
      </c>
      <c r="J7" s="20" t="s">
        <v>146</v>
      </c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</row>
    <row r="8" spans="1:22" ht="18">
      <c r="A8" s="88" t="s">
        <v>2</v>
      </c>
      <c r="B8" s="87" t="s">
        <v>3</v>
      </c>
      <c r="C8" s="51" t="s">
        <v>144</v>
      </c>
      <c r="D8" s="52">
        <v>1.6</v>
      </c>
      <c r="E8" s="56" t="s">
        <v>146</v>
      </c>
      <c r="F8" s="45" t="s">
        <v>146</v>
      </c>
      <c r="G8" s="45" t="s">
        <v>146</v>
      </c>
      <c r="H8" s="56" t="s">
        <v>146</v>
      </c>
      <c r="I8" s="45" t="s">
        <v>146</v>
      </c>
      <c r="J8" s="12" t="s">
        <v>146</v>
      </c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</row>
    <row r="9" spans="1:22" ht="18">
      <c r="A9" s="88"/>
      <c r="B9" s="87"/>
      <c r="C9" s="51" t="s">
        <v>145</v>
      </c>
      <c r="D9" s="52">
        <v>1</v>
      </c>
      <c r="E9" s="6">
        <v>0.008</v>
      </c>
      <c r="F9" s="52">
        <f>G9*100/D9</f>
        <v>0.8888888888888888</v>
      </c>
      <c r="G9" s="8">
        <f>E9/0.9</f>
        <v>0.008888888888888889</v>
      </c>
      <c r="H9" s="6">
        <v>0.005</v>
      </c>
      <c r="I9" s="52">
        <f>J9*100/1</f>
        <v>0.5555555555555556</v>
      </c>
      <c r="J9" s="53">
        <f>H9/0.9</f>
        <v>0.005555555555555556</v>
      </c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</row>
    <row r="10" spans="1:22" s="19" customFormat="1" ht="3.75" customHeight="1">
      <c r="A10" s="17"/>
      <c r="B10" s="17"/>
      <c r="C10" s="15"/>
      <c r="D10" s="16"/>
      <c r="E10" s="6"/>
      <c r="F10" s="16"/>
      <c r="G10" s="18"/>
      <c r="H10" s="6"/>
      <c r="I10" s="16"/>
      <c r="J10" s="18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</row>
    <row r="11" spans="1:22" ht="18">
      <c r="A11" s="88" t="s">
        <v>4</v>
      </c>
      <c r="B11" s="87" t="s">
        <v>5</v>
      </c>
      <c r="C11" s="51" t="s">
        <v>144</v>
      </c>
      <c r="D11" s="52">
        <v>1</v>
      </c>
      <c r="E11" s="56" t="s">
        <v>146</v>
      </c>
      <c r="F11" s="45" t="s">
        <v>146</v>
      </c>
      <c r="G11" s="45" t="s">
        <v>146</v>
      </c>
      <c r="H11" s="56" t="s">
        <v>146</v>
      </c>
      <c r="I11" s="45" t="s">
        <v>146</v>
      </c>
      <c r="J11" s="12" t="s">
        <v>146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</row>
    <row r="12" spans="1:22" ht="17.25" customHeight="1">
      <c r="A12" s="88"/>
      <c r="B12" s="87"/>
      <c r="C12" s="51" t="s">
        <v>145</v>
      </c>
      <c r="D12" s="52">
        <v>1</v>
      </c>
      <c r="E12" s="6">
        <v>0.008</v>
      </c>
      <c r="F12" s="52">
        <f>G12*100/D12</f>
        <v>0.8888888888888888</v>
      </c>
      <c r="G12" s="8">
        <f>E12/0.9</f>
        <v>0.008888888888888889</v>
      </c>
      <c r="H12" s="6">
        <v>0.005</v>
      </c>
      <c r="I12" s="52">
        <f>J12*100/1</f>
        <v>0.5555555555555556</v>
      </c>
      <c r="J12" s="53">
        <f>H12/0.9</f>
        <v>0.005555555555555556</v>
      </c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</row>
    <row r="13" spans="1:22" s="19" customFormat="1" ht="3.75" customHeight="1">
      <c r="A13" s="17"/>
      <c r="B13" s="30"/>
      <c r="C13" s="15"/>
      <c r="D13" s="16"/>
      <c r="E13" s="6"/>
      <c r="F13" s="16"/>
      <c r="G13" s="18"/>
      <c r="H13" s="6"/>
      <c r="I13" s="52">
        <f>J13*100/1</f>
        <v>0</v>
      </c>
      <c r="J13" s="18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8">
      <c r="A14" s="88" t="s">
        <v>6</v>
      </c>
      <c r="B14" s="87" t="s">
        <v>7</v>
      </c>
      <c r="C14" s="51" t="s">
        <v>144</v>
      </c>
      <c r="D14" s="52">
        <v>1.6</v>
      </c>
      <c r="E14" s="6" t="s">
        <v>146</v>
      </c>
      <c r="F14" s="52" t="s">
        <v>146</v>
      </c>
      <c r="G14" s="8" t="s">
        <v>146</v>
      </c>
      <c r="H14" s="6" t="s">
        <v>146</v>
      </c>
      <c r="I14" s="52" t="s">
        <v>146</v>
      </c>
      <c r="J14" s="8" t="s">
        <v>146</v>
      </c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</row>
    <row r="15" spans="1:22" ht="18">
      <c r="A15" s="88"/>
      <c r="B15" s="87"/>
      <c r="C15" s="51" t="s">
        <v>145</v>
      </c>
      <c r="D15" s="52">
        <v>2.5</v>
      </c>
      <c r="E15" s="56">
        <v>0.666</v>
      </c>
      <c r="F15" s="52">
        <f>G15*100/D15</f>
        <v>29.6</v>
      </c>
      <c r="G15" s="8">
        <f>E15/0.9</f>
        <v>0.74</v>
      </c>
      <c r="H15" s="56">
        <v>0.499</v>
      </c>
      <c r="I15" s="52">
        <f>J15*100/1.6</f>
        <v>34.65277777777777</v>
      </c>
      <c r="J15" s="53">
        <f>H15/0.9</f>
        <v>0.5544444444444444</v>
      </c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:22" s="19" customFormat="1" ht="3.75" customHeight="1">
      <c r="A16" s="17"/>
      <c r="B16" s="30"/>
      <c r="C16" s="15"/>
      <c r="D16" s="16"/>
      <c r="E16" s="56"/>
      <c r="F16" s="20"/>
      <c r="G16" s="20"/>
      <c r="H16" s="56"/>
      <c r="I16" s="20"/>
      <c r="J16" s="20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1:22" ht="18">
      <c r="A17" s="88" t="s">
        <v>8</v>
      </c>
      <c r="B17" s="87" t="s">
        <v>9</v>
      </c>
      <c r="C17" s="51" t="s">
        <v>144</v>
      </c>
      <c r="D17" s="52">
        <v>1.6</v>
      </c>
      <c r="E17" s="6" t="s">
        <v>146</v>
      </c>
      <c r="F17" s="52" t="s">
        <v>146</v>
      </c>
      <c r="G17" s="8" t="s">
        <v>146</v>
      </c>
      <c r="H17" s="6" t="s">
        <v>146</v>
      </c>
      <c r="I17" s="52" t="s">
        <v>146</v>
      </c>
      <c r="J17" s="8" t="s">
        <v>146</v>
      </c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</row>
    <row r="18" spans="1:22" ht="18">
      <c r="A18" s="88"/>
      <c r="B18" s="87"/>
      <c r="C18" s="51" t="s">
        <v>145</v>
      </c>
      <c r="D18" s="52">
        <v>1.6</v>
      </c>
      <c r="E18" s="6">
        <v>0.194</v>
      </c>
      <c r="F18" s="52">
        <f>G18*100/D18</f>
        <v>13.472222222222223</v>
      </c>
      <c r="G18" s="8">
        <f>E18/0.9</f>
        <v>0.21555555555555556</v>
      </c>
      <c r="H18" s="6">
        <v>0.114</v>
      </c>
      <c r="I18" s="52">
        <f>J18*100/1.6</f>
        <v>7.916666666666667</v>
      </c>
      <c r="J18" s="53">
        <f>H18/0.9</f>
        <v>0.12666666666666668</v>
      </c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</row>
    <row r="19" spans="1:22" ht="3.75" customHeight="1">
      <c r="A19" s="17"/>
      <c r="B19" s="30"/>
      <c r="C19" s="15"/>
      <c r="D19" s="16"/>
      <c r="E19" s="56"/>
      <c r="F19" s="20"/>
      <c r="G19" s="20"/>
      <c r="H19" s="56"/>
      <c r="I19" s="20"/>
      <c r="J19" s="20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</row>
    <row r="20" spans="1:22" ht="18">
      <c r="A20" s="88" t="s">
        <v>10</v>
      </c>
      <c r="B20" s="87" t="s">
        <v>11</v>
      </c>
      <c r="C20" s="51" t="s">
        <v>144</v>
      </c>
      <c r="D20" s="52">
        <v>1</v>
      </c>
      <c r="E20" s="56" t="s">
        <v>146</v>
      </c>
      <c r="F20" s="45" t="s">
        <v>146</v>
      </c>
      <c r="G20" s="45" t="s">
        <v>146</v>
      </c>
      <c r="H20" s="56" t="s">
        <v>146</v>
      </c>
      <c r="I20" s="45" t="s">
        <v>146</v>
      </c>
      <c r="J20" s="45" t="s">
        <v>146</v>
      </c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</row>
    <row r="21" spans="1:22" ht="18">
      <c r="A21" s="88"/>
      <c r="B21" s="87"/>
      <c r="C21" s="51" t="s">
        <v>145</v>
      </c>
      <c r="D21" s="52">
        <v>1</v>
      </c>
      <c r="E21" s="6">
        <v>0.024</v>
      </c>
      <c r="F21" s="52">
        <f>G21*100/D21</f>
        <v>2.6666666666666665</v>
      </c>
      <c r="G21" s="8">
        <f>E21/0.9</f>
        <v>0.026666666666666665</v>
      </c>
      <c r="H21" s="6">
        <v>0.024</v>
      </c>
      <c r="I21" s="52">
        <f>J21*100/1</f>
        <v>2.6666666666666665</v>
      </c>
      <c r="J21" s="53">
        <f>H21/0.9</f>
        <v>0.026666666666666665</v>
      </c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</row>
    <row r="22" spans="1:22" s="19" customFormat="1" ht="3.75" customHeight="1">
      <c r="A22" s="17"/>
      <c r="B22" s="17"/>
      <c r="C22" s="17"/>
      <c r="D22" s="17"/>
      <c r="E22" s="6"/>
      <c r="F22" s="17"/>
      <c r="G22" s="17"/>
      <c r="H22" s="6"/>
      <c r="I22" s="17"/>
      <c r="J22" s="17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</row>
    <row r="23" spans="1:22" ht="18">
      <c r="A23" s="88" t="s">
        <v>12</v>
      </c>
      <c r="B23" s="87" t="s">
        <v>13</v>
      </c>
      <c r="C23" s="51" t="s">
        <v>144</v>
      </c>
      <c r="D23" s="52">
        <v>1.6</v>
      </c>
      <c r="E23" s="56" t="s">
        <v>146</v>
      </c>
      <c r="F23" s="45" t="s">
        <v>146</v>
      </c>
      <c r="G23" s="45" t="s">
        <v>146</v>
      </c>
      <c r="H23" s="56" t="s">
        <v>146</v>
      </c>
      <c r="I23" s="45" t="s">
        <v>146</v>
      </c>
      <c r="J23" s="45" t="s">
        <v>146</v>
      </c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</row>
    <row r="24" spans="1:22" ht="18">
      <c r="A24" s="88"/>
      <c r="B24" s="87"/>
      <c r="C24" s="51" t="s">
        <v>145</v>
      </c>
      <c r="D24" s="52">
        <v>1.6</v>
      </c>
      <c r="E24" s="6">
        <v>0.033</v>
      </c>
      <c r="F24" s="52">
        <f>G24*100/D24</f>
        <v>2.2916666666666665</v>
      </c>
      <c r="G24" s="8">
        <f>E24/0.9</f>
        <v>0.03666666666666667</v>
      </c>
      <c r="H24" s="6">
        <v>0.025</v>
      </c>
      <c r="I24" s="52">
        <f>J24*100/1</f>
        <v>2.777777777777778</v>
      </c>
      <c r="J24" s="53">
        <f>H24/0.9</f>
        <v>0.02777777777777778</v>
      </c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</row>
    <row r="25" spans="1:22" s="19" customFormat="1" ht="3.75" customHeight="1">
      <c r="A25" s="17"/>
      <c r="B25" s="30"/>
      <c r="C25" s="15"/>
      <c r="D25" s="16"/>
      <c r="E25" s="56"/>
      <c r="F25" s="20"/>
      <c r="G25" s="20"/>
      <c r="H25" s="56"/>
      <c r="I25" s="20"/>
      <c r="J25" s="20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</row>
    <row r="26" spans="1:22" ht="18">
      <c r="A26" s="88" t="s">
        <v>14</v>
      </c>
      <c r="B26" s="87" t="s">
        <v>15</v>
      </c>
      <c r="C26" s="51" t="s">
        <v>144</v>
      </c>
      <c r="D26" s="52">
        <v>1.6</v>
      </c>
      <c r="E26" s="56">
        <v>0.202</v>
      </c>
      <c r="F26" s="52">
        <f>G26*100/D26</f>
        <v>14.027777777777777</v>
      </c>
      <c r="G26" s="8">
        <f>E26/0.9</f>
        <v>0.22444444444444445</v>
      </c>
      <c r="H26" s="56">
        <v>0.117</v>
      </c>
      <c r="I26" s="52">
        <f>J26*100/2.5</f>
        <v>5.2</v>
      </c>
      <c r="J26" s="53">
        <f>H26/0.9</f>
        <v>0.13</v>
      </c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</row>
    <row r="27" spans="1:22" ht="18">
      <c r="A27" s="88"/>
      <c r="B27" s="87"/>
      <c r="C27" s="51" t="s">
        <v>145</v>
      </c>
      <c r="D27" s="52">
        <v>2.5</v>
      </c>
      <c r="E27" s="6" t="s">
        <v>146</v>
      </c>
      <c r="F27" s="52" t="s">
        <v>146</v>
      </c>
      <c r="G27" s="46" t="s">
        <v>146</v>
      </c>
      <c r="H27" s="6" t="s">
        <v>146</v>
      </c>
      <c r="I27" s="46" t="s">
        <v>146</v>
      </c>
      <c r="J27" s="46" t="s">
        <v>146</v>
      </c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</row>
    <row r="28" spans="1:22" s="19" customFormat="1" ht="3.75" customHeight="1">
      <c r="A28" s="17"/>
      <c r="B28" s="30"/>
      <c r="C28" s="15"/>
      <c r="D28" s="16"/>
      <c r="E28" s="7"/>
      <c r="F28" s="16"/>
      <c r="G28" s="16"/>
      <c r="H28" s="7"/>
      <c r="I28" s="16"/>
      <c r="J28" s="16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</row>
    <row r="29" spans="1:22" ht="18">
      <c r="A29" s="80" t="s">
        <v>16</v>
      </c>
      <c r="B29" s="81" t="s">
        <v>17</v>
      </c>
      <c r="C29" s="9" t="s">
        <v>144</v>
      </c>
      <c r="D29" s="10">
        <v>1.6</v>
      </c>
      <c r="E29" s="56" t="s">
        <v>146</v>
      </c>
      <c r="F29" s="45" t="s">
        <v>146</v>
      </c>
      <c r="G29" s="45" t="s">
        <v>146</v>
      </c>
      <c r="H29" s="56" t="s">
        <v>146</v>
      </c>
      <c r="I29" s="12" t="s">
        <v>146</v>
      </c>
      <c r="J29" s="12" t="s">
        <v>146</v>
      </c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</row>
    <row r="30" spans="1:22" ht="18">
      <c r="A30" s="80"/>
      <c r="B30" s="81"/>
      <c r="C30" s="9" t="s">
        <v>145</v>
      </c>
      <c r="D30" s="10">
        <v>1</v>
      </c>
      <c r="E30" s="6">
        <v>0.218</v>
      </c>
      <c r="F30" s="52">
        <f>G30*100/D30</f>
        <v>24.22222222222222</v>
      </c>
      <c r="G30" s="8">
        <f>E30/0.9</f>
        <v>0.24222222222222223</v>
      </c>
      <c r="H30" s="6">
        <v>0.101</v>
      </c>
      <c r="I30" s="52">
        <f>J30*100/1.6</f>
        <v>7.013888888888888</v>
      </c>
      <c r="J30" s="53">
        <f>H30/0.9</f>
        <v>0.11222222222222222</v>
      </c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3.75" customHeight="1">
      <c r="A31" s="17"/>
      <c r="B31" s="30"/>
      <c r="C31" s="15"/>
      <c r="D31" s="16"/>
      <c r="E31" s="56"/>
      <c r="F31" s="20"/>
      <c r="G31" s="20"/>
      <c r="H31" s="56"/>
      <c r="I31" s="20"/>
      <c r="J31" s="20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22" ht="18">
      <c r="A32" s="80" t="s">
        <v>18</v>
      </c>
      <c r="B32" s="81" t="s">
        <v>19</v>
      </c>
      <c r="C32" s="9" t="s">
        <v>144</v>
      </c>
      <c r="D32" s="10">
        <v>1.6</v>
      </c>
      <c r="E32" s="6">
        <v>0.198</v>
      </c>
      <c r="F32" s="52">
        <f>G32*100/D32</f>
        <v>13.75</v>
      </c>
      <c r="G32" s="8">
        <f>E32/0.9</f>
        <v>0.22</v>
      </c>
      <c r="H32" s="6">
        <v>0.165</v>
      </c>
      <c r="I32" s="52">
        <f>J32*100/1</f>
        <v>18.333333333333336</v>
      </c>
      <c r="J32" s="53">
        <f>H32/0.9</f>
        <v>0.18333333333333335</v>
      </c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</row>
    <row r="33" spans="1:22" ht="18">
      <c r="A33" s="80"/>
      <c r="B33" s="81"/>
      <c r="C33" s="9" t="s">
        <v>145</v>
      </c>
      <c r="D33" s="10">
        <v>2.5</v>
      </c>
      <c r="E33" s="56" t="s">
        <v>146</v>
      </c>
      <c r="F33" s="45" t="s">
        <v>146</v>
      </c>
      <c r="G33" s="45" t="s">
        <v>146</v>
      </c>
      <c r="H33" s="56" t="s">
        <v>146</v>
      </c>
      <c r="I33" s="12" t="s">
        <v>146</v>
      </c>
      <c r="J33" s="12" t="s">
        <v>146</v>
      </c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</row>
    <row r="34" spans="1:22" s="19" customFormat="1" ht="3.75" customHeight="1">
      <c r="A34" s="17"/>
      <c r="B34" s="30"/>
      <c r="C34" s="15"/>
      <c r="D34" s="16"/>
      <c r="E34" s="56"/>
      <c r="F34" s="20"/>
      <c r="G34" s="20"/>
      <c r="H34" s="56"/>
      <c r="I34" s="20"/>
      <c r="J34" s="20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ht="18">
      <c r="A35" s="80" t="s">
        <v>20</v>
      </c>
      <c r="B35" s="81" t="s">
        <v>21</v>
      </c>
      <c r="C35" s="9" t="s">
        <v>144</v>
      </c>
      <c r="D35" s="10">
        <v>1</v>
      </c>
      <c r="E35" s="56">
        <v>0.399</v>
      </c>
      <c r="F35" s="52">
        <f>G35*100/D35</f>
        <v>44.333333333333336</v>
      </c>
      <c r="G35" s="8">
        <f>E35/0.9</f>
        <v>0.44333333333333336</v>
      </c>
      <c r="H35" s="56">
        <v>0.333</v>
      </c>
      <c r="I35" s="52">
        <f>J35*100/1</f>
        <v>37</v>
      </c>
      <c r="J35" s="53">
        <f>H35/0.9</f>
        <v>0.37</v>
      </c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18">
      <c r="A36" s="80"/>
      <c r="B36" s="81"/>
      <c r="C36" s="9" t="s">
        <v>145</v>
      </c>
      <c r="D36" s="10">
        <v>1.6</v>
      </c>
      <c r="E36" s="56" t="s">
        <v>146</v>
      </c>
      <c r="F36" s="56" t="s">
        <v>146</v>
      </c>
      <c r="G36" s="56" t="s">
        <v>146</v>
      </c>
      <c r="H36" s="56" t="s">
        <v>146</v>
      </c>
      <c r="I36" s="56" t="s">
        <v>146</v>
      </c>
      <c r="J36" s="56" t="s">
        <v>146</v>
      </c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22" ht="3.75" customHeight="1">
      <c r="A37" s="17"/>
      <c r="B37" s="30"/>
      <c r="C37" s="15"/>
      <c r="D37" s="16"/>
      <c r="E37" s="56"/>
      <c r="F37" s="20"/>
      <c r="G37" s="20"/>
      <c r="H37" s="56"/>
      <c r="I37" s="20"/>
      <c r="J37" s="20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  <row r="38" spans="1:22" ht="18">
      <c r="A38" s="80" t="s">
        <v>22</v>
      </c>
      <c r="B38" s="81" t="s">
        <v>23</v>
      </c>
      <c r="C38" s="9" t="s">
        <v>144</v>
      </c>
      <c r="D38" s="10">
        <v>1.6</v>
      </c>
      <c r="E38" s="6">
        <v>0.145</v>
      </c>
      <c r="F38" s="52">
        <f>G38*100/D38</f>
        <v>10.069444444444443</v>
      </c>
      <c r="G38" s="8">
        <f>E38/0.9</f>
        <v>0.1611111111111111</v>
      </c>
      <c r="H38" s="6">
        <v>0.064</v>
      </c>
      <c r="I38" s="52">
        <f>J38*100/1.6</f>
        <v>4.444444444444444</v>
      </c>
      <c r="J38" s="53">
        <f>H38/0.9</f>
        <v>0.07111111111111111</v>
      </c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</row>
    <row r="39" spans="1:22" ht="18">
      <c r="A39" s="80"/>
      <c r="B39" s="81"/>
      <c r="C39" s="9" t="s">
        <v>145</v>
      </c>
      <c r="D39" s="10">
        <v>1.8</v>
      </c>
      <c r="E39" s="6" t="s">
        <v>146</v>
      </c>
      <c r="F39" s="6" t="s">
        <v>146</v>
      </c>
      <c r="G39" s="6" t="s">
        <v>146</v>
      </c>
      <c r="H39" s="6" t="s">
        <v>146</v>
      </c>
      <c r="I39" s="6" t="s">
        <v>146</v>
      </c>
      <c r="J39" s="6" t="s">
        <v>146</v>
      </c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</row>
    <row r="40" spans="1:22" ht="3.75" customHeight="1">
      <c r="A40" s="17"/>
      <c r="B40" s="30"/>
      <c r="C40" s="15"/>
      <c r="D40" s="16"/>
      <c r="E40" s="6"/>
      <c r="F40" s="16"/>
      <c r="G40" s="18"/>
      <c r="H40" s="6"/>
      <c r="I40" s="16"/>
      <c r="J40" s="18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</row>
    <row r="41" spans="1:22" ht="18">
      <c r="A41" s="80" t="s">
        <v>24</v>
      </c>
      <c r="B41" s="81" t="s">
        <v>25</v>
      </c>
      <c r="C41" s="9" t="s">
        <v>144</v>
      </c>
      <c r="D41" s="10">
        <v>1.6</v>
      </c>
      <c r="E41" s="6">
        <v>0.235</v>
      </c>
      <c r="F41" s="52">
        <f>G41*100/D41</f>
        <v>16.31944444444444</v>
      </c>
      <c r="G41" s="8">
        <f>E41/0.9</f>
        <v>0.26111111111111107</v>
      </c>
      <c r="H41" s="6">
        <v>0.134</v>
      </c>
      <c r="I41" s="52">
        <f>J41*100/1.6</f>
        <v>9.305555555555557</v>
      </c>
      <c r="J41" s="53">
        <f>H41/0.9</f>
        <v>0.1488888888888889</v>
      </c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</row>
    <row r="42" spans="1:22" ht="18">
      <c r="A42" s="80"/>
      <c r="B42" s="81"/>
      <c r="C42" s="9" t="s">
        <v>145</v>
      </c>
      <c r="D42" s="10">
        <v>1.6</v>
      </c>
      <c r="E42" s="56" t="s">
        <v>146</v>
      </c>
      <c r="F42" s="45" t="s">
        <v>146</v>
      </c>
      <c r="G42" s="45" t="s">
        <v>146</v>
      </c>
      <c r="H42" s="56" t="s">
        <v>146</v>
      </c>
      <c r="I42" s="45" t="s">
        <v>146</v>
      </c>
      <c r="J42" s="45" t="s">
        <v>146</v>
      </c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</row>
    <row r="43" spans="1:22" ht="3.75" customHeight="1">
      <c r="A43" s="17"/>
      <c r="B43" s="30"/>
      <c r="C43" s="15"/>
      <c r="D43" s="16"/>
      <c r="E43" s="6"/>
      <c r="F43" s="16"/>
      <c r="G43" s="18"/>
      <c r="H43" s="6"/>
      <c r="I43" s="16"/>
      <c r="J43" s="18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</row>
    <row r="44" spans="1:22" ht="18">
      <c r="A44" s="80" t="s">
        <v>26</v>
      </c>
      <c r="B44" s="81" t="s">
        <v>27</v>
      </c>
      <c r="C44" s="9" t="s">
        <v>144</v>
      </c>
      <c r="D44" s="10">
        <v>1.6</v>
      </c>
      <c r="E44" s="6" t="s">
        <v>146</v>
      </c>
      <c r="F44" s="6" t="s">
        <v>146</v>
      </c>
      <c r="G44" s="6" t="s">
        <v>146</v>
      </c>
      <c r="H44" s="6" t="s">
        <v>146</v>
      </c>
      <c r="I44" s="6" t="s">
        <v>146</v>
      </c>
      <c r="J44" s="6" t="s">
        <v>146</v>
      </c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</row>
    <row r="45" spans="1:22" ht="18">
      <c r="A45" s="80"/>
      <c r="B45" s="81"/>
      <c r="C45" s="9" t="s">
        <v>145</v>
      </c>
      <c r="D45" s="10">
        <v>1.6</v>
      </c>
      <c r="E45" s="6">
        <v>0.096</v>
      </c>
      <c r="F45" s="52">
        <f>G45*100/D45</f>
        <v>6.666666666666666</v>
      </c>
      <c r="G45" s="8">
        <f>E45/0.9</f>
        <v>0.10666666666666666</v>
      </c>
      <c r="H45" s="6">
        <v>0.033</v>
      </c>
      <c r="I45" s="52">
        <f>J45*100/1.6</f>
        <v>2.2916666666666665</v>
      </c>
      <c r="J45" s="53">
        <f>H45/0.9</f>
        <v>0.03666666666666667</v>
      </c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</row>
    <row r="46" spans="1:22" ht="3.75" customHeight="1">
      <c r="A46" s="17"/>
      <c r="B46" s="30"/>
      <c r="C46" s="15"/>
      <c r="D46" s="16"/>
      <c r="E46" s="6"/>
      <c r="F46" s="16"/>
      <c r="G46" s="18"/>
      <c r="H46" s="6"/>
      <c r="I46" s="16"/>
      <c r="J46" s="18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</row>
    <row r="47" spans="1:22" ht="18">
      <c r="A47" s="80" t="s">
        <v>28</v>
      </c>
      <c r="B47" s="81" t="s">
        <v>29</v>
      </c>
      <c r="C47" s="9" t="s">
        <v>144</v>
      </c>
      <c r="D47" s="10">
        <v>4</v>
      </c>
      <c r="E47" s="6" t="s">
        <v>146</v>
      </c>
      <c r="F47" s="6" t="s">
        <v>146</v>
      </c>
      <c r="G47" s="6" t="s">
        <v>146</v>
      </c>
      <c r="H47" s="6" t="s">
        <v>146</v>
      </c>
      <c r="I47" s="6" t="s">
        <v>146</v>
      </c>
      <c r="J47" s="6" t="s">
        <v>146</v>
      </c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</row>
    <row r="48" spans="1:22" ht="18">
      <c r="A48" s="80"/>
      <c r="B48" s="81"/>
      <c r="C48" s="9" t="s">
        <v>145</v>
      </c>
      <c r="D48" s="10">
        <v>4</v>
      </c>
      <c r="E48" s="6">
        <v>2.145</v>
      </c>
      <c r="F48" s="10">
        <f>G48*100/D48</f>
        <v>59.583333333333336</v>
      </c>
      <c r="G48" s="8">
        <f>E48/0.9</f>
        <v>2.3833333333333333</v>
      </c>
      <c r="H48" s="6">
        <v>1.345</v>
      </c>
      <c r="I48" s="52">
        <f>J48*100/1.6</f>
        <v>93.40277777777779</v>
      </c>
      <c r="J48" s="53">
        <f>H48/0.9</f>
        <v>1.4944444444444445</v>
      </c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</row>
    <row r="49" spans="1:22" ht="3.75" customHeight="1">
      <c r="A49" s="17"/>
      <c r="B49" s="30"/>
      <c r="C49" s="15"/>
      <c r="D49" s="16"/>
      <c r="E49" s="6"/>
      <c r="F49" s="16"/>
      <c r="G49" s="18"/>
      <c r="H49" s="6"/>
      <c r="I49" s="16"/>
      <c r="J49" s="18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</row>
    <row r="50" spans="1:22" ht="18">
      <c r="A50" s="80" t="s">
        <v>30</v>
      </c>
      <c r="B50" s="81" t="s">
        <v>31</v>
      </c>
      <c r="C50" s="9" t="s">
        <v>144</v>
      </c>
      <c r="D50" s="10">
        <v>1.6</v>
      </c>
      <c r="E50" s="6">
        <v>0.269</v>
      </c>
      <c r="F50" s="10">
        <f>G50*100/D50</f>
        <v>18.680555555555557</v>
      </c>
      <c r="G50" s="8">
        <f>E50/0.9</f>
        <v>0.2988888888888889</v>
      </c>
      <c r="H50" s="6">
        <v>0.168</v>
      </c>
      <c r="I50" s="52">
        <f>J50*100/1.6</f>
        <v>11.666666666666666</v>
      </c>
      <c r="J50" s="53">
        <f>H50/0.9</f>
        <v>0.18666666666666668</v>
      </c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</row>
    <row r="51" spans="1:22" ht="18">
      <c r="A51" s="80"/>
      <c r="B51" s="81"/>
      <c r="C51" s="9" t="s">
        <v>145</v>
      </c>
      <c r="D51" s="10">
        <v>1.6</v>
      </c>
      <c r="E51" s="6" t="s">
        <v>146</v>
      </c>
      <c r="F51" s="6" t="s">
        <v>146</v>
      </c>
      <c r="G51" s="6" t="s">
        <v>146</v>
      </c>
      <c r="H51" s="6" t="s">
        <v>146</v>
      </c>
      <c r="I51" s="6" t="s">
        <v>146</v>
      </c>
      <c r="J51" s="6" t="s">
        <v>146</v>
      </c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</row>
    <row r="52" spans="1:22" ht="3.75" customHeight="1">
      <c r="A52" s="17"/>
      <c r="B52" s="30"/>
      <c r="C52" s="15"/>
      <c r="D52" s="16"/>
      <c r="E52" s="6"/>
      <c r="F52" s="16"/>
      <c r="G52" s="18"/>
      <c r="H52" s="6"/>
      <c r="I52" s="16"/>
      <c r="J52" s="18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</row>
    <row r="53" spans="1:22" ht="18">
      <c r="A53" s="80" t="s">
        <v>32</v>
      </c>
      <c r="B53" s="81" t="s">
        <v>33</v>
      </c>
      <c r="C53" s="9" t="s">
        <v>144</v>
      </c>
      <c r="D53" s="10">
        <v>2.5</v>
      </c>
      <c r="E53" s="6">
        <v>0.678</v>
      </c>
      <c r="F53" s="52">
        <f>G53*100/D53</f>
        <v>30.133333333333336</v>
      </c>
      <c r="G53" s="8">
        <f>E53/0.9</f>
        <v>0.7533333333333334</v>
      </c>
      <c r="H53" s="6">
        <v>0.339</v>
      </c>
      <c r="I53" s="52">
        <f>J53*100/1.6</f>
        <v>23.541666666666668</v>
      </c>
      <c r="J53" s="53">
        <f>H53/0.9</f>
        <v>0.3766666666666667</v>
      </c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</row>
    <row r="54" spans="1:22" ht="18">
      <c r="A54" s="80"/>
      <c r="B54" s="81"/>
      <c r="C54" s="9" t="s">
        <v>145</v>
      </c>
      <c r="D54" s="10">
        <v>2.5</v>
      </c>
      <c r="E54" s="56" t="s">
        <v>146</v>
      </c>
      <c r="F54" s="45" t="s">
        <v>146</v>
      </c>
      <c r="G54" s="45" t="s">
        <v>146</v>
      </c>
      <c r="H54" s="56" t="s">
        <v>146</v>
      </c>
      <c r="I54" s="45" t="s">
        <v>146</v>
      </c>
      <c r="J54" s="12" t="s">
        <v>146</v>
      </c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</row>
    <row r="55" spans="1:22" s="19" customFormat="1" ht="3.75" customHeight="1">
      <c r="A55" s="17"/>
      <c r="B55" s="30"/>
      <c r="C55" s="15"/>
      <c r="D55" s="16"/>
      <c r="E55" s="6"/>
      <c r="F55" s="16"/>
      <c r="G55" s="18"/>
      <c r="H55" s="6"/>
      <c r="I55" s="16"/>
      <c r="J55" s="18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</row>
    <row r="56" spans="1:22" ht="18">
      <c r="A56" s="9" t="s">
        <v>34</v>
      </c>
      <c r="B56" s="9" t="s">
        <v>35</v>
      </c>
      <c r="C56" s="9" t="s">
        <v>144</v>
      </c>
      <c r="D56" s="10">
        <v>1.6</v>
      </c>
      <c r="E56" s="6">
        <v>0.163</v>
      </c>
      <c r="F56" s="10">
        <f>G56*100/D56</f>
        <v>11.319444444444443</v>
      </c>
      <c r="G56" s="21">
        <f>E56/0.9</f>
        <v>0.1811111111111111</v>
      </c>
      <c r="H56" s="6">
        <v>0.003</v>
      </c>
      <c r="I56" s="52">
        <f>J56*100/1</f>
        <v>0.3333333333333333</v>
      </c>
      <c r="J56" s="53">
        <f>H56/0.9</f>
        <v>0.003333333333333333</v>
      </c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</row>
    <row r="57" spans="1:22" ht="18">
      <c r="A57" s="9"/>
      <c r="B57" s="22" t="s">
        <v>147</v>
      </c>
      <c r="C57" s="9"/>
      <c r="D57" s="23">
        <f>D5+D6+D8+D9+D11+D12+D14+D15+D17+D18+D20+D21+D23+D24+D26+D27+D29+D30+D32+D33+D35+D36+D38+D39+D41+D42+D44+D45+D47+D48+D50+D51+D53+D54+D56</f>
        <v>78.1</v>
      </c>
      <c r="E57" s="68">
        <f aca="true" t="shared" si="0" ref="E57:J57">E5+E9+E12+E15+E18+E21+E24+E26+E30+E32+E35+E38+E41+E45+E48+E50+E53+E56</f>
        <v>6.180000000000001</v>
      </c>
      <c r="F57" s="23">
        <f t="shared" si="0"/>
        <v>304.4583333333333</v>
      </c>
      <c r="G57" s="44">
        <f t="shared" si="0"/>
        <v>6.866666666666665</v>
      </c>
      <c r="H57" s="68">
        <f t="shared" si="0"/>
        <v>3.8430000000000004</v>
      </c>
      <c r="I57" s="23">
        <f t="shared" si="0"/>
        <v>265.75833333333327</v>
      </c>
      <c r="J57" s="23">
        <f t="shared" si="0"/>
        <v>4.27</v>
      </c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</row>
    <row r="58" spans="1:22" ht="18">
      <c r="A58" s="9"/>
      <c r="B58" s="9"/>
      <c r="C58" s="9"/>
      <c r="D58" s="13"/>
      <c r="E58" s="71"/>
      <c r="F58" s="10"/>
      <c r="G58" s="9"/>
      <c r="H58" s="71"/>
      <c r="I58" s="10"/>
      <c r="J58" s="8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</row>
    <row r="59" spans="1:22" ht="18">
      <c r="A59" s="86" t="s">
        <v>36</v>
      </c>
      <c r="B59" s="86"/>
      <c r="C59" s="86"/>
      <c r="D59" s="86"/>
      <c r="E59" s="86"/>
      <c r="F59" s="86"/>
      <c r="G59" s="86"/>
      <c r="H59" s="86"/>
      <c r="I59" s="86"/>
      <c r="J59" s="8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</row>
    <row r="60" spans="1:22" ht="18">
      <c r="A60" s="82" t="s">
        <v>0</v>
      </c>
      <c r="B60" s="84" t="s">
        <v>37</v>
      </c>
      <c r="C60" s="24" t="s">
        <v>144</v>
      </c>
      <c r="D60" s="14">
        <v>16</v>
      </c>
      <c r="E60" s="56">
        <v>2.779</v>
      </c>
      <c r="F60" s="10">
        <f>G60*100/D60</f>
        <v>19.29861111111111</v>
      </c>
      <c r="G60" s="8">
        <f>E60/0.9</f>
        <v>3.0877777777777777</v>
      </c>
      <c r="H60" s="56">
        <v>0.981</v>
      </c>
      <c r="I60" s="55">
        <f>H60*100/D60</f>
        <v>6.13125</v>
      </c>
      <c r="J60" s="55">
        <f>H60/0.9</f>
        <v>1.0899999999999999</v>
      </c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</row>
    <row r="61" spans="1:22" ht="18">
      <c r="A61" s="82"/>
      <c r="B61" s="84"/>
      <c r="C61" s="26" t="s">
        <v>145</v>
      </c>
      <c r="D61" s="25">
        <v>16</v>
      </c>
      <c r="E61" s="56">
        <v>3.923</v>
      </c>
      <c r="F61" s="10">
        <f>G61*100/D61</f>
        <v>27.243055555555557</v>
      </c>
      <c r="G61" s="8">
        <f>E61/0.9</f>
        <v>4.358888888888889</v>
      </c>
      <c r="H61" s="56">
        <v>2.616</v>
      </c>
      <c r="I61" s="52">
        <f>J61*100/D61</f>
        <v>18.166666666666668</v>
      </c>
      <c r="J61" s="53">
        <f>H61/0.9</f>
        <v>2.9066666666666667</v>
      </c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</row>
    <row r="62" spans="1:22" s="19" customFormat="1" ht="3.75" customHeight="1">
      <c r="A62" s="17"/>
      <c r="B62" s="30"/>
      <c r="C62" s="28"/>
      <c r="D62" s="29"/>
      <c r="E62" s="56"/>
      <c r="F62" s="10" t="e">
        <f>G62*100/D62</f>
        <v>#DIV/0!</v>
      </c>
      <c r="G62" s="8">
        <f>E62/0.9</f>
        <v>0</v>
      </c>
      <c r="H62" s="56"/>
      <c r="I62" s="16"/>
      <c r="J62" s="18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</row>
    <row r="63" spans="1:22" ht="18">
      <c r="A63" s="82" t="s">
        <v>2</v>
      </c>
      <c r="B63" s="84" t="s">
        <v>38</v>
      </c>
      <c r="C63" s="26" t="s">
        <v>144</v>
      </c>
      <c r="D63" s="25">
        <v>6.3</v>
      </c>
      <c r="E63" s="56" t="s">
        <v>146</v>
      </c>
      <c r="F63" s="45" t="s">
        <v>146</v>
      </c>
      <c r="G63" s="45" t="s">
        <v>146</v>
      </c>
      <c r="H63" s="56" t="s">
        <v>146</v>
      </c>
      <c r="I63" s="45" t="s">
        <v>146</v>
      </c>
      <c r="J63" s="12" t="s">
        <v>146</v>
      </c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</row>
    <row r="64" spans="1:22" ht="18">
      <c r="A64" s="82"/>
      <c r="B64" s="84"/>
      <c r="C64" s="26" t="s">
        <v>145</v>
      </c>
      <c r="D64" s="25">
        <v>6.3</v>
      </c>
      <c r="E64" s="56">
        <v>0.49</v>
      </c>
      <c r="F64" s="10">
        <f>G64*100/D64</f>
        <v>8.641975308641975</v>
      </c>
      <c r="G64" s="8">
        <f>E64/0.9</f>
        <v>0.5444444444444444</v>
      </c>
      <c r="H64" s="56">
        <v>0.441</v>
      </c>
      <c r="I64" s="52">
        <f>J64*100/D64</f>
        <v>7.777777777777778</v>
      </c>
      <c r="J64" s="53">
        <f>H64/0.9</f>
        <v>0.49</v>
      </c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</row>
    <row r="65" spans="1:22" s="19" customFormat="1" ht="3.75" customHeight="1">
      <c r="A65" s="17"/>
      <c r="B65" s="30"/>
      <c r="C65" s="28"/>
      <c r="D65" s="29"/>
      <c r="E65" s="6"/>
      <c r="F65" s="16"/>
      <c r="G65" s="18"/>
      <c r="H65" s="6"/>
      <c r="I65" s="16"/>
      <c r="J65" s="18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</row>
    <row r="66" spans="1:10" s="60" customFormat="1" ht="18">
      <c r="A66" s="82" t="s">
        <v>4</v>
      </c>
      <c r="B66" s="84" t="s">
        <v>39</v>
      </c>
      <c r="C66" s="26" t="s">
        <v>144</v>
      </c>
      <c r="D66" s="25">
        <v>10</v>
      </c>
      <c r="E66" s="56" t="s">
        <v>146</v>
      </c>
      <c r="F66" s="45" t="s">
        <v>146</v>
      </c>
      <c r="G66" s="45" t="s">
        <v>146</v>
      </c>
      <c r="H66" s="56" t="s">
        <v>146</v>
      </c>
      <c r="I66" s="45" t="s">
        <v>146</v>
      </c>
      <c r="J66" s="12" t="s">
        <v>146</v>
      </c>
    </row>
    <row r="67" spans="1:10" s="60" customFormat="1" ht="18">
      <c r="A67" s="82"/>
      <c r="B67" s="84"/>
      <c r="C67" s="26" t="s">
        <v>145</v>
      </c>
      <c r="D67" s="25">
        <v>10</v>
      </c>
      <c r="E67" s="6">
        <v>2.239</v>
      </c>
      <c r="F67" s="7">
        <f>G67*100/D67</f>
        <v>24.877777777777776</v>
      </c>
      <c r="G67" s="66">
        <f>E67/0.9</f>
        <v>2.4877777777777776</v>
      </c>
      <c r="H67" s="6">
        <v>1.716</v>
      </c>
      <c r="I67" s="7">
        <f>J67*100/D67</f>
        <v>19.066666666666666</v>
      </c>
      <c r="J67" s="66">
        <f>H67/0.9</f>
        <v>1.9066666666666665</v>
      </c>
    </row>
    <row r="68" spans="1:22" s="19" customFormat="1" ht="3.75" customHeight="1">
      <c r="A68" s="17"/>
      <c r="B68" s="30"/>
      <c r="C68" s="28"/>
      <c r="D68" s="29"/>
      <c r="E68" s="6"/>
      <c r="F68" s="16"/>
      <c r="G68" s="18"/>
      <c r="H68" s="6"/>
      <c r="I68" s="16"/>
      <c r="J68" s="18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</row>
    <row r="69" spans="1:22" ht="18">
      <c r="A69" s="82" t="s">
        <v>6</v>
      </c>
      <c r="B69" s="84" t="s">
        <v>40</v>
      </c>
      <c r="C69" s="26" t="s">
        <v>144</v>
      </c>
      <c r="D69" s="25">
        <v>4</v>
      </c>
      <c r="E69" s="56" t="s">
        <v>146</v>
      </c>
      <c r="F69" s="45" t="s">
        <v>146</v>
      </c>
      <c r="G69" s="45" t="s">
        <v>146</v>
      </c>
      <c r="H69" s="56" t="s">
        <v>146</v>
      </c>
      <c r="I69" s="45" t="s">
        <v>146</v>
      </c>
      <c r="J69" s="45" t="s">
        <v>146</v>
      </c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</row>
    <row r="70" spans="1:22" ht="18">
      <c r="A70" s="82"/>
      <c r="B70" s="84"/>
      <c r="C70" s="26" t="s">
        <v>145</v>
      </c>
      <c r="D70" s="25">
        <v>1.6</v>
      </c>
      <c r="E70" s="56">
        <v>0.653</v>
      </c>
      <c r="F70" s="10">
        <f>G70*100/D70</f>
        <v>45.34722222222222</v>
      </c>
      <c r="G70" s="8">
        <f>E70/0.9</f>
        <v>0.7255555555555556</v>
      </c>
      <c r="H70" s="56">
        <v>0.327</v>
      </c>
      <c r="I70" s="52">
        <f>J70*100/D70</f>
        <v>22.708333333333332</v>
      </c>
      <c r="J70" s="53">
        <f>H70/0.9</f>
        <v>0.36333333333333334</v>
      </c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</row>
    <row r="71" spans="1:22" s="19" customFormat="1" ht="3.75" customHeight="1">
      <c r="A71" s="17"/>
      <c r="B71" s="30"/>
      <c r="C71" s="28"/>
      <c r="D71" s="29"/>
      <c r="E71" s="6"/>
      <c r="F71" s="16"/>
      <c r="G71" s="18"/>
      <c r="H71" s="6"/>
      <c r="I71" s="16"/>
      <c r="J71" s="18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</row>
    <row r="72" spans="1:22" ht="18">
      <c r="A72" s="82" t="s">
        <v>8</v>
      </c>
      <c r="B72" s="84" t="s">
        <v>41</v>
      </c>
      <c r="C72" s="26" t="s">
        <v>144</v>
      </c>
      <c r="D72" s="25">
        <v>1.6</v>
      </c>
      <c r="E72" s="6">
        <v>0.103</v>
      </c>
      <c r="F72" s="10">
        <f>G72*100/D72</f>
        <v>7.152777777777777</v>
      </c>
      <c r="G72" s="8">
        <f>E72/0.9</f>
        <v>0.11444444444444443</v>
      </c>
      <c r="H72" s="6">
        <v>0.051</v>
      </c>
      <c r="I72" s="52">
        <f>J72*100/D72</f>
        <v>3.541666666666666</v>
      </c>
      <c r="J72" s="53">
        <f>H72/0.9</f>
        <v>0.056666666666666664</v>
      </c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</row>
    <row r="73" spans="1:22" ht="18">
      <c r="A73" s="82"/>
      <c r="B73" s="84"/>
      <c r="C73" s="26" t="s">
        <v>145</v>
      </c>
      <c r="D73" s="25">
        <v>1.6</v>
      </c>
      <c r="E73" s="56" t="s">
        <v>146</v>
      </c>
      <c r="F73" s="45" t="s">
        <v>146</v>
      </c>
      <c r="G73" s="45" t="s">
        <v>146</v>
      </c>
      <c r="H73" s="56" t="s">
        <v>146</v>
      </c>
      <c r="I73" s="12" t="s">
        <v>146</v>
      </c>
      <c r="J73" s="12" t="s">
        <v>146</v>
      </c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</row>
    <row r="74" spans="1:22" s="19" customFormat="1" ht="3.75" customHeight="1">
      <c r="A74" s="17"/>
      <c r="B74" s="30"/>
      <c r="C74" s="28"/>
      <c r="D74" s="29"/>
      <c r="E74" s="6"/>
      <c r="F74" s="16"/>
      <c r="G74" s="18"/>
      <c r="H74" s="6"/>
      <c r="I74" s="16"/>
      <c r="J74" s="18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</row>
    <row r="75" spans="1:10" s="60" customFormat="1" ht="18">
      <c r="A75" s="82" t="s">
        <v>10</v>
      </c>
      <c r="B75" s="84" t="s">
        <v>42</v>
      </c>
      <c r="C75" s="26" t="s">
        <v>144</v>
      </c>
      <c r="D75" s="25">
        <v>0</v>
      </c>
      <c r="E75" s="56" t="s">
        <v>146</v>
      </c>
      <c r="F75" s="56" t="s">
        <v>146</v>
      </c>
      <c r="G75" s="56" t="s">
        <v>146</v>
      </c>
      <c r="H75" s="56" t="s">
        <v>146</v>
      </c>
      <c r="I75" s="56" t="s">
        <v>146</v>
      </c>
      <c r="J75" s="56" t="s">
        <v>146</v>
      </c>
    </row>
    <row r="76" spans="1:10" s="60" customFormat="1" ht="18">
      <c r="A76" s="82"/>
      <c r="B76" s="84"/>
      <c r="C76" s="26" t="s">
        <v>145</v>
      </c>
      <c r="D76" s="25">
        <v>6.3</v>
      </c>
      <c r="E76" s="6">
        <v>0.096</v>
      </c>
      <c r="F76" s="7">
        <f>G76*100/D76</f>
        <v>1.693121693121693</v>
      </c>
      <c r="G76" s="66">
        <f>E76/0.9</f>
        <v>0.10666666666666666</v>
      </c>
      <c r="H76" s="6">
        <v>0.037</v>
      </c>
      <c r="I76" s="7">
        <f>J76*100/D76</f>
        <v>0.6525573192239859</v>
      </c>
      <c r="J76" s="66">
        <f>H76/0.9</f>
        <v>0.041111111111111105</v>
      </c>
    </row>
    <row r="77" spans="1:10" s="60" customFormat="1" ht="18">
      <c r="A77" s="82"/>
      <c r="B77" s="84"/>
      <c r="C77" s="26" t="s">
        <v>148</v>
      </c>
      <c r="D77" s="25">
        <v>1</v>
      </c>
      <c r="E77" s="56" t="s">
        <v>146</v>
      </c>
      <c r="F77" s="56" t="s">
        <v>146</v>
      </c>
      <c r="G77" s="56" t="s">
        <v>146</v>
      </c>
      <c r="H77" s="56" t="s">
        <v>146</v>
      </c>
      <c r="I77" s="56" t="s">
        <v>146</v>
      </c>
      <c r="J77" s="56" t="s">
        <v>146</v>
      </c>
    </row>
    <row r="78" spans="1:22" ht="3.75" customHeight="1">
      <c r="A78" s="17"/>
      <c r="B78" s="30"/>
      <c r="C78" s="28"/>
      <c r="D78" s="29"/>
      <c r="E78" s="56"/>
      <c r="F78" s="20"/>
      <c r="G78" s="20"/>
      <c r="H78" s="56"/>
      <c r="I78" s="20"/>
      <c r="J78" s="20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</row>
    <row r="79" spans="1:22" ht="18">
      <c r="A79" s="82" t="s">
        <v>12</v>
      </c>
      <c r="B79" s="84" t="s">
        <v>125</v>
      </c>
      <c r="C79" s="26" t="s">
        <v>149</v>
      </c>
      <c r="D79" s="25">
        <v>63</v>
      </c>
      <c r="E79" s="6" t="s">
        <v>146</v>
      </c>
      <c r="F79" s="46" t="s">
        <v>146</v>
      </c>
      <c r="G79" s="46" t="s">
        <v>146</v>
      </c>
      <c r="H79" s="6" t="s">
        <v>146</v>
      </c>
      <c r="I79" s="46" t="s">
        <v>146</v>
      </c>
      <c r="J79" s="46" t="s">
        <v>146</v>
      </c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</row>
    <row r="80" spans="1:22" ht="18">
      <c r="A80" s="82"/>
      <c r="B80" s="84"/>
      <c r="C80" s="26" t="s">
        <v>148</v>
      </c>
      <c r="D80" s="25">
        <v>10</v>
      </c>
      <c r="E80" s="6">
        <v>0.297</v>
      </c>
      <c r="F80" s="10">
        <f>G80*100/D80</f>
        <v>3.2999999999999994</v>
      </c>
      <c r="G80" s="8">
        <f>E80/0.9</f>
        <v>0.32999999999999996</v>
      </c>
      <c r="H80" s="6">
        <v>0.171</v>
      </c>
      <c r="I80" s="52">
        <f>J80*100/D80</f>
        <v>1.9</v>
      </c>
      <c r="J80" s="53">
        <f>H80/0.9</f>
        <v>0.19</v>
      </c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</row>
    <row r="81" spans="1:22" ht="18">
      <c r="A81" s="82"/>
      <c r="B81" s="84"/>
      <c r="C81" s="26" t="s">
        <v>150</v>
      </c>
      <c r="D81" s="25">
        <v>6.3</v>
      </c>
      <c r="E81" s="56" t="s">
        <v>146</v>
      </c>
      <c r="F81" s="45" t="s">
        <v>146</v>
      </c>
      <c r="G81" s="45" t="s">
        <v>146</v>
      </c>
      <c r="H81" s="56" t="s">
        <v>146</v>
      </c>
      <c r="I81" s="45" t="s">
        <v>146</v>
      </c>
      <c r="J81" s="45" t="s">
        <v>146</v>
      </c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</row>
    <row r="82" spans="1:22" ht="3.75" customHeight="1">
      <c r="A82" s="17"/>
      <c r="B82" s="30"/>
      <c r="C82" s="28"/>
      <c r="D82" s="29"/>
      <c r="E82" s="56"/>
      <c r="F82" s="20"/>
      <c r="G82" s="20"/>
      <c r="H82" s="56"/>
      <c r="I82" s="20"/>
      <c r="J82" s="20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</row>
    <row r="83" spans="1:10" s="60" customFormat="1" ht="18">
      <c r="A83" s="82" t="s">
        <v>14</v>
      </c>
      <c r="B83" s="84" t="s">
        <v>43</v>
      </c>
      <c r="C83" s="26" t="s">
        <v>144</v>
      </c>
      <c r="D83" s="25">
        <v>6.3</v>
      </c>
      <c r="E83" s="56">
        <v>0.171</v>
      </c>
      <c r="F83" s="7">
        <f>G83*100/D83</f>
        <v>3.015873015873016</v>
      </c>
      <c r="G83" s="66">
        <f>E83/0.9</f>
        <v>0.19</v>
      </c>
      <c r="H83" s="56">
        <v>0.127</v>
      </c>
      <c r="I83" s="67">
        <f>H83*100/D83</f>
        <v>2.015873015873016</v>
      </c>
      <c r="J83" s="56">
        <f>H83*0.9</f>
        <v>0.1143</v>
      </c>
    </row>
    <row r="84" spans="1:10" s="60" customFormat="1" ht="18">
      <c r="A84" s="82"/>
      <c r="B84" s="84"/>
      <c r="C84" s="26" t="s">
        <v>145</v>
      </c>
      <c r="D84" s="25">
        <v>6.3</v>
      </c>
      <c r="E84" s="6" t="s">
        <v>146</v>
      </c>
      <c r="F84" s="6" t="s">
        <v>146</v>
      </c>
      <c r="G84" s="6" t="s">
        <v>146</v>
      </c>
      <c r="H84" s="6" t="s">
        <v>146</v>
      </c>
      <c r="I84" s="6" t="s">
        <v>146</v>
      </c>
      <c r="J84" s="6" t="s">
        <v>146</v>
      </c>
    </row>
    <row r="85" spans="1:10" s="60" customFormat="1" ht="4.5" customHeight="1">
      <c r="A85" s="6"/>
      <c r="B85" s="34"/>
      <c r="C85" s="26"/>
      <c r="D85" s="25"/>
      <c r="E85" s="56"/>
      <c r="F85" s="56"/>
      <c r="G85" s="56"/>
      <c r="H85" s="56"/>
      <c r="I85" s="56"/>
      <c r="J85" s="56"/>
    </row>
    <row r="86" spans="1:10" s="60" customFormat="1" ht="18">
      <c r="A86" s="82" t="s">
        <v>16</v>
      </c>
      <c r="B86" s="84" t="s">
        <v>44</v>
      </c>
      <c r="C86" s="26" t="s">
        <v>144</v>
      </c>
      <c r="D86" s="25">
        <v>2.5</v>
      </c>
      <c r="E86" s="6" t="s">
        <v>146</v>
      </c>
      <c r="F86" s="6" t="s">
        <v>146</v>
      </c>
      <c r="G86" s="6" t="s">
        <v>146</v>
      </c>
      <c r="H86" s="6" t="s">
        <v>146</v>
      </c>
      <c r="I86" s="6" t="s">
        <v>146</v>
      </c>
      <c r="J86" s="6" t="s">
        <v>146</v>
      </c>
    </row>
    <row r="87" spans="1:10" s="60" customFormat="1" ht="18">
      <c r="A87" s="82"/>
      <c r="B87" s="84"/>
      <c r="C87" s="26" t="s">
        <v>145</v>
      </c>
      <c r="D87" s="25">
        <v>2.5</v>
      </c>
      <c r="E87" s="6">
        <v>0.111</v>
      </c>
      <c r="F87" s="7">
        <f>G87*100/D87</f>
        <v>4.933333333333334</v>
      </c>
      <c r="G87" s="66">
        <f>E87/0.9</f>
        <v>0.12333333333333334</v>
      </c>
      <c r="H87" s="6">
        <v>0.068</v>
      </c>
      <c r="I87" s="7">
        <f>J87*100/D87</f>
        <v>3.022222222222222</v>
      </c>
      <c r="J87" s="66">
        <f>H87/0.9</f>
        <v>0.07555555555555556</v>
      </c>
    </row>
    <row r="88" spans="1:22" ht="3.75" customHeight="1">
      <c r="A88" s="17"/>
      <c r="B88" s="30"/>
      <c r="C88" s="28"/>
      <c r="D88" s="29"/>
      <c r="E88" s="56"/>
      <c r="F88" s="20"/>
      <c r="G88" s="20"/>
      <c r="H88" s="56"/>
      <c r="I88" s="20"/>
      <c r="J88" s="20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</row>
    <row r="89" spans="1:22" ht="18">
      <c r="A89" s="80" t="s">
        <v>18</v>
      </c>
      <c r="B89" s="81" t="s">
        <v>45</v>
      </c>
      <c r="C89" s="24" t="s">
        <v>144</v>
      </c>
      <c r="D89" s="14">
        <v>4</v>
      </c>
      <c r="E89" s="56" t="s">
        <v>146</v>
      </c>
      <c r="F89" s="45" t="s">
        <v>146</v>
      </c>
      <c r="G89" s="45" t="s">
        <v>146</v>
      </c>
      <c r="H89" s="56" t="s">
        <v>146</v>
      </c>
      <c r="I89" s="12" t="s">
        <v>146</v>
      </c>
      <c r="J89" s="12" t="s">
        <v>146</v>
      </c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</row>
    <row r="90" spans="1:22" ht="18">
      <c r="A90" s="80"/>
      <c r="B90" s="81"/>
      <c r="C90" s="24" t="s">
        <v>145</v>
      </c>
      <c r="D90" s="14">
        <v>1.6</v>
      </c>
      <c r="E90" s="6">
        <v>0.016</v>
      </c>
      <c r="F90" s="10">
        <f>G90*100/D90</f>
        <v>1.111111111111111</v>
      </c>
      <c r="G90" s="8">
        <f>E90/0.9</f>
        <v>0.017777777777777778</v>
      </c>
      <c r="H90" s="6">
        <v>0.008</v>
      </c>
      <c r="I90" s="52">
        <f>J90*100/D90</f>
        <v>0.5555555555555555</v>
      </c>
      <c r="J90" s="53">
        <f>H90/0.9</f>
        <v>0.008888888888888889</v>
      </c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</row>
    <row r="91" spans="1:22" ht="3.75" customHeight="1">
      <c r="A91" s="17"/>
      <c r="B91" s="17"/>
      <c r="C91" s="28"/>
      <c r="D91" s="29"/>
      <c r="E91" s="6"/>
      <c r="F91" s="16"/>
      <c r="G91" s="18"/>
      <c r="H91" s="6"/>
      <c r="I91" s="16"/>
      <c r="J91" s="18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</row>
    <row r="92" spans="1:22" ht="18">
      <c r="A92" s="80" t="s">
        <v>20</v>
      </c>
      <c r="B92" s="81" t="s">
        <v>46</v>
      </c>
      <c r="C92" s="24" t="s">
        <v>144</v>
      </c>
      <c r="D92" s="14">
        <v>2.5</v>
      </c>
      <c r="E92" s="56" t="s">
        <v>146</v>
      </c>
      <c r="F92" s="45" t="s">
        <v>146</v>
      </c>
      <c r="G92" s="45" t="s">
        <v>146</v>
      </c>
      <c r="H92" s="56" t="s">
        <v>146</v>
      </c>
      <c r="I92" s="45" t="s">
        <v>146</v>
      </c>
      <c r="J92" s="45" t="s">
        <v>146</v>
      </c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</row>
    <row r="93" spans="1:22" ht="18">
      <c r="A93" s="80"/>
      <c r="B93" s="81"/>
      <c r="C93" s="24" t="s">
        <v>145</v>
      </c>
      <c r="D93" s="14">
        <v>2.5</v>
      </c>
      <c r="E93" s="56">
        <v>0.207</v>
      </c>
      <c r="F93" s="10">
        <f>G93*100/D93</f>
        <v>9.2</v>
      </c>
      <c r="G93" s="8">
        <f>E93/0.9</f>
        <v>0.22999999999999998</v>
      </c>
      <c r="H93" s="56">
        <v>0.131</v>
      </c>
      <c r="I93" s="52">
        <f>J93*100/D93</f>
        <v>5.822222222222222</v>
      </c>
      <c r="J93" s="53">
        <f>H93/0.9</f>
        <v>0.14555555555555555</v>
      </c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</row>
    <row r="94" spans="1:22" ht="3.75" customHeight="1">
      <c r="A94" s="17"/>
      <c r="B94" s="30"/>
      <c r="C94" s="28"/>
      <c r="D94" s="29"/>
      <c r="E94" s="6"/>
      <c r="F94" s="16"/>
      <c r="G94" s="18"/>
      <c r="H94" s="6"/>
      <c r="I94" s="16"/>
      <c r="J94" s="18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</row>
    <row r="95" spans="1:22" ht="18">
      <c r="A95" s="80" t="s">
        <v>22</v>
      </c>
      <c r="B95" s="81" t="s">
        <v>47</v>
      </c>
      <c r="C95" s="24" t="s">
        <v>144</v>
      </c>
      <c r="D95" s="14">
        <v>4</v>
      </c>
      <c r="E95" s="56" t="s">
        <v>146</v>
      </c>
      <c r="F95" s="45" t="s">
        <v>146</v>
      </c>
      <c r="G95" s="45" t="s">
        <v>146</v>
      </c>
      <c r="H95" s="56" t="s">
        <v>146</v>
      </c>
      <c r="I95" s="45" t="s">
        <v>146</v>
      </c>
      <c r="J95" s="45" t="s">
        <v>146</v>
      </c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</row>
    <row r="96" spans="1:22" ht="18">
      <c r="A96" s="80"/>
      <c r="B96" s="81"/>
      <c r="C96" s="24" t="s">
        <v>145</v>
      </c>
      <c r="D96" s="14">
        <v>1.6</v>
      </c>
      <c r="E96" s="56">
        <v>0.213</v>
      </c>
      <c r="F96" s="10">
        <f>G96*100/D96</f>
        <v>14.791666666666666</v>
      </c>
      <c r="G96" s="8">
        <f>E96/0.9</f>
        <v>0.23666666666666666</v>
      </c>
      <c r="H96" s="56">
        <v>0.131</v>
      </c>
      <c r="I96" s="52">
        <f>J96*100/D96</f>
        <v>9.097222222222221</v>
      </c>
      <c r="J96" s="53">
        <f>H96/0.9</f>
        <v>0.14555555555555555</v>
      </c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</row>
    <row r="97" spans="1:22" ht="3.75" customHeight="1">
      <c r="A97" s="17"/>
      <c r="B97" s="30"/>
      <c r="C97" s="28"/>
      <c r="D97" s="29"/>
      <c r="E97" s="6"/>
      <c r="F97" s="16"/>
      <c r="G97" s="18"/>
      <c r="H97" s="6"/>
      <c r="I97" s="16"/>
      <c r="J97" s="18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</row>
    <row r="98" spans="1:22" ht="18">
      <c r="A98" s="80" t="s">
        <v>24</v>
      </c>
      <c r="B98" s="81" t="s">
        <v>48</v>
      </c>
      <c r="C98" s="24" t="s">
        <v>144</v>
      </c>
      <c r="D98" s="14">
        <v>2.5</v>
      </c>
      <c r="E98" s="56" t="s">
        <v>146</v>
      </c>
      <c r="F98" s="45" t="s">
        <v>146</v>
      </c>
      <c r="G98" s="45" t="s">
        <v>146</v>
      </c>
      <c r="H98" s="56" t="s">
        <v>146</v>
      </c>
      <c r="I98" s="45" t="s">
        <v>146</v>
      </c>
      <c r="J98" s="45" t="s">
        <v>146</v>
      </c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</row>
    <row r="99" spans="1:22" ht="18">
      <c r="A99" s="80"/>
      <c r="B99" s="81"/>
      <c r="C99" s="24" t="s">
        <v>145</v>
      </c>
      <c r="D99" s="14">
        <v>2.5</v>
      </c>
      <c r="E99" s="56">
        <v>0.067</v>
      </c>
      <c r="F99" s="10">
        <f>G99*100/D99</f>
        <v>2.9777777777777783</v>
      </c>
      <c r="G99" s="8">
        <f>E99/0.9</f>
        <v>0.07444444444444445</v>
      </c>
      <c r="H99" s="56">
        <v>0.008</v>
      </c>
      <c r="I99" s="52">
        <f>J99*100/D99</f>
        <v>0.3555555555555555</v>
      </c>
      <c r="J99" s="53">
        <f>H99/0.9</f>
        <v>0.008888888888888889</v>
      </c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</row>
    <row r="100" spans="1:22" ht="3.75" customHeight="1">
      <c r="A100" s="17"/>
      <c r="B100" s="30"/>
      <c r="C100" s="28"/>
      <c r="D100" s="29"/>
      <c r="E100" s="56"/>
      <c r="F100" s="20"/>
      <c r="G100" s="20"/>
      <c r="H100" s="56"/>
      <c r="I100" s="20"/>
      <c r="J100" s="20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</row>
    <row r="101" spans="1:22" ht="18">
      <c r="A101" s="80" t="s">
        <v>26</v>
      </c>
      <c r="B101" s="81" t="s">
        <v>49</v>
      </c>
      <c r="C101" s="24" t="s">
        <v>144</v>
      </c>
      <c r="D101" s="14">
        <v>1.6</v>
      </c>
      <c r="E101" s="56" t="s">
        <v>146</v>
      </c>
      <c r="F101" s="45" t="s">
        <v>146</v>
      </c>
      <c r="G101" s="45" t="s">
        <v>146</v>
      </c>
      <c r="H101" s="56" t="s">
        <v>146</v>
      </c>
      <c r="I101" s="45" t="s">
        <v>146</v>
      </c>
      <c r="J101" s="45" t="s">
        <v>146</v>
      </c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</row>
    <row r="102" spans="1:22" ht="18">
      <c r="A102" s="80"/>
      <c r="B102" s="81"/>
      <c r="C102" s="24" t="s">
        <v>145</v>
      </c>
      <c r="D102" s="14">
        <v>4</v>
      </c>
      <c r="E102" s="6">
        <v>0.25</v>
      </c>
      <c r="F102" s="10">
        <f>G102*100/D102</f>
        <v>6.944444444444445</v>
      </c>
      <c r="G102" s="8">
        <f>E102/0.9</f>
        <v>0.2777777777777778</v>
      </c>
      <c r="H102" s="6">
        <v>0.136</v>
      </c>
      <c r="I102" s="52">
        <f>J102*100/D102</f>
        <v>3.7777777777777777</v>
      </c>
      <c r="J102" s="53">
        <f>H102/0.9</f>
        <v>0.1511111111111111</v>
      </c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</row>
    <row r="103" spans="1:22" ht="3.75" customHeight="1">
      <c r="A103" s="17"/>
      <c r="B103" s="30"/>
      <c r="C103" s="28"/>
      <c r="D103" s="29"/>
      <c r="E103" s="56"/>
      <c r="F103" s="20"/>
      <c r="G103" s="20"/>
      <c r="H103" s="56"/>
      <c r="I103" s="20"/>
      <c r="J103" s="20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</row>
    <row r="104" spans="1:22" ht="18">
      <c r="A104" s="80" t="s">
        <v>28</v>
      </c>
      <c r="B104" s="81" t="s">
        <v>50</v>
      </c>
      <c r="C104" s="24" t="s">
        <v>144</v>
      </c>
      <c r="D104" s="14">
        <v>1</v>
      </c>
      <c r="E104" s="6">
        <v>0.049</v>
      </c>
      <c r="F104" s="10">
        <f>G104*100/D104</f>
        <v>5.444444444444445</v>
      </c>
      <c r="G104" s="8">
        <f>E104/0.9</f>
        <v>0.05444444444444445</v>
      </c>
      <c r="H104" s="6">
        <v>0.025</v>
      </c>
      <c r="I104" s="52">
        <f>J104*100/D104</f>
        <v>2.777777777777778</v>
      </c>
      <c r="J104" s="53">
        <f>H104/0.9</f>
        <v>0.02777777777777778</v>
      </c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</row>
    <row r="105" spans="1:22" ht="18">
      <c r="A105" s="80"/>
      <c r="B105" s="81"/>
      <c r="C105" s="24" t="s">
        <v>145</v>
      </c>
      <c r="D105" s="14">
        <v>2.5</v>
      </c>
      <c r="E105" s="6" t="s">
        <v>146</v>
      </c>
      <c r="F105" s="46" t="s">
        <v>146</v>
      </c>
      <c r="G105" s="46" t="s">
        <v>146</v>
      </c>
      <c r="H105" s="6" t="s">
        <v>146</v>
      </c>
      <c r="I105" s="46" t="s">
        <v>146</v>
      </c>
      <c r="J105" s="46" t="s">
        <v>146</v>
      </c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</row>
    <row r="106" spans="1:22" ht="4.5" customHeight="1">
      <c r="A106" s="17"/>
      <c r="B106" s="30"/>
      <c r="C106" s="28"/>
      <c r="D106" s="29"/>
      <c r="E106" s="56"/>
      <c r="F106" s="20"/>
      <c r="G106" s="20"/>
      <c r="H106" s="56"/>
      <c r="I106" s="20"/>
      <c r="J106" s="20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</row>
    <row r="107" spans="1:10" s="60" customFormat="1" ht="18">
      <c r="A107" s="82" t="s">
        <v>30</v>
      </c>
      <c r="B107" s="84" t="s">
        <v>51</v>
      </c>
      <c r="C107" s="26" t="s">
        <v>144</v>
      </c>
      <c r="D107" s="25">
        <v>10</v>
      </c>
      <c r="E107" s="6">
        <v>0.163</v>
      </c>
      <c r="F107" s="7">
        <f>G107*100/D107</f>
        <v>1.8111111111111111</v>
      </c>
      <c r="G107" s="66">
        <f>E107/0.9</f>
        <v>0.1811111111111111</v>
      </c>
      <c r="H107" s="6">
        <v>0.132</v>
      </c>
      <c r="I107" s="7">
        <f>J107*100/D107</f>
        <v>1.4666666666666666</v>
      </c>
      <c r="J107" s="66">
        <f>H107/0.9</f>
        <v>0.14666666666666667</v>
      </c>
    </row>
    <row r="108" spans="1:10" s="60" customFormat="1" ht="18">
      <c r="A108" s="82"/>
      <c r="B108" s="84"/>
      <c r="C108" s="26" t="s">
        <v>145</v>
      </c>
      <c r="D108" s="25">
        <v>10</v>
      </c>
      <c r="E108" s="56" t="s">
        <v>146</v>
      </c>
      <c r="F108" s="56" t="s">
        <v>146</v>
      </c>
      <c r="G108" s="56" t="s">
        <v>146</v>
      </c>
      <c r="H108" s="56" t="s">
        <v>146</v>
      </c>
      <c r="I108" s="56" t="s">
        <v>146</v>
      </c>
      <c r="J108" s="56" t="s">
        <v>146</v>
      </c>
    </row>
    <row r="109" spans="1:22" ht="3.75" customHeight="1">
      <c r="A109" s="17"/>
      <c r="B109" s="30"/>
      <c r="C109" s="28"/>
      <c r="D109" s="29"/>
      <c r="E109" s="56"/>
      <c r="F109" s="20"/>
      <c r="G109" s="20"/>
      <c r="H109" s="56"/>
      <c r="I109" s="20"/>
      <c r="J109" s="20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</row>
    <row r="110" spans="1:22" ht="18">
      <c r="A110" s="80" t="s">
        <v>32</v>
      </c>
      <c r="B110" s="81" t="s">
        <v>52</v>
      </c>
      <c r="C110" s="26" t="s">
        <v>144</v>
      </c>
      <c r="D110" s="25">
        <v>1.6</v>
      </c>
      <c r="E110" s="56" t="s">
        <v>146</v>
      </c>
      <c r="F110" s="45" t="s">
        <v>146</v>
      </c>
      <c r="G110" s="45" t="s">
        <v>146</v>
      </c>
      <c r="H110" s="56" t="s">
        <v>146</v>
      </c>
      <c r="I110" s="45" t="s">
        <v>146</v>
      </c>
      <c r="J110" s="45" t="s">
        <v>146</v>
      </c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</row>
    <row r="111" spans="1:22" ht="18">
      <c r="A111" s="80"/>
      <c r="B111" s="81"/>
      <c r="C111" s="24" t="s">
        <v>145</v>
      </c>
      <c r="D111" s="14">
        <v>1</v>
      </c>
      <c r="E111" s="56">
        <v>0.128</v>
      </c>
      <c r="F111" s="10">
        <f>G111*100/D111</f>
        <v>14.222222222222221</v>
      </c>
      <c r="G111" s="8">
        <f>E111/0.9</f>
        <v>0.14222222222222222</v>
      </c>
      <c r="H111" s="56">
        <v>0.048</v>
      </c>
      <c r="I111" s="52">
        <f>J111*100/D111</f>
        <v>5.333333333333333</v>
      </c>
      <c r="J111" s="53">
        <f>H111/0.9</f>
        <v>0.05333333333333333</v>
      </c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</row>
    <row r="112" spans="1:22" ht="3.75" customHeight="1">
      <c r="A112" s="17"/>
      <c r="B112" s="30"/>
      <c r="C112" s="28"/>
      <c r="D112" s="29"/>
      <c r="E112" s="6"/>
      <c r="F112" s="16"/>
      <c r="G112" s="18"/>
      <c r="H112" s="6"/>
      <c r="I112" s="16"/>
      <c r="J112" s="18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</row>
    <row r="113" spans="1:22" ht="18">
      <c r="A113" s="80" t="s">
        <v>34</v>
      </c>
      <c r="B113" s="81" t="s">
        <v>54</v>
      </c>
      <c r="C113" s="24" t="s">
        <v>144</v>
      </c>
      <c r="D113" s="14">
        <v>2.5</v>
      </c>
      <c r="E113" s="56" t="s">
        <v>146</v>
      </c>
      <c r="F113" s="45" t="s">
        <v>146</v>
      </c>
      <c r="G113" s="45" t="s">
        <v>146</v>
      </c>
      <c r="H113" s="56" t="s">
        <v>146</v>
      </c>
      <c r="I113" s="45" t="s">
        <v>146</v>
      </c>
      <c r="J113" s="12" t="s">
        <v>146</v>
      </c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</row>
    <row r="114" spans="1:22" ht="18">
      <c r="A114" s="80"/>
      <c r="B114" s="81"/>
      <c r="C114" s="24" t="s">
        <v>145</v>
      </c>
      <c r="D114" s="14">
        <v>1.6</v>
      </c>
      <c r="E114" s="6">
        <v>0.196</v>
      </c>
      <c r="F114" s="10">
        <f>G114*100/D114</f>
        <v>13.61111111111111</v>
      </c>
      <c r="G114" s="8">
        <f>E114/0.9</f>
        <v>0.2177777777777778</v>
      </c>
      <c r="H114" s="6">
        <v>0.114</v>
      </c>
      <c r="I114" s="52">
        <f>J114*100/D114</f>
        <v>7.916666666666667</v>
      </c>
      <c r="J114" s="53">
        <f>H114/0.9</f>
        <v>0.12666666666666668</v>
      </c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</row>
    <row r="115" spans="1:22" ht="3.75" customHeight="1">
      <c r="A115" s="17"/>
      <c r="B115" s="30"/>
      <c r="C115" s="28"/>
      <c r="D115" s="29"/>
      <c r="E115" s="6"/>
      <c r="F115" s="16"/>
      <c r="G115" s="18"/>
      <c r="H115" s="6"/>
      <c r="I115" s="16"/>
      <c r="J115" s="18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</row>
    <row r="116" spans="1:22" ht="18">
      <c r="A116" s="80" t="s">
        <v>53</v>
      </c>
      <c r="B116" s="81" t="s">
        <v>56</v>
      </c>
      <c r="C116" s="24" t="s">
        <v>144</v>
      </c>
      <c r="D116" s="14">
        <v>2.5</v>
      </c>
      <c r="E116" s="56" t="s">
        <v>146</v>
      </c>
      <c r="F116" s="45" t="s">
        <v>146</v>
      </c>
      <c r="G116" s="45" t="s">
        <v>146</v>
      </c>
      <c r="H116" s="56" t="s">
        <v>146</v>
      </c>
      <c r="I116" s="45" t="s">
        <v>146</v>
      </c>
      <c r="J116" s="12" t="s">
        <v>146</v>
      </c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</row>
    <row r="117" spans="1:22" ht="18">
      <c r="A117" s="80"/>
      <c r="B117" s="81"/>
      <c r="C117" s="27" t="s">
        <v>145</v>
      </c>
      <c r="D117" s="10">
        <v>2.5</v>
      </c>
      <c r="E117" s="56">
        <v>0.392</v>
      </c>
      <c r="F117" s="10">
        <f>G117*100/D117</f>
        <v>17.422222222222224</v>
      </c>
      <c r="G117" s="8">
        <f>E117/0.9</f>
        <v>0.4355555555555556</v>
      </c>
      <c r="H117" s="56">
        <v>0.333</v>
      </c>
      <c r="I117" s="52">
        <f>J117*100/D117</f>
        <v>14.8</v>
      </c>
      <c r="J117" s="53">
        <f>H117/0.9</f>
        <v>0.37</v>
      </c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</row>
    <row r="118" spans="1:22" ht="3.75" customHeight="1">
      <c r="A118" s="17"/>
      <c r="B118" s="30"/>
      <c r="C118" s="30"/>
      <c r="D118" s="16"/>
      <c r="E118" s="56"/>
      <c r="F118" s="20"/>
      <c r="G118" s="20"/>
      <c r="H118" s="56"/>
      <c r="I118" s="20"/>
      <c r="J118" s="20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</row>
    <row r="119" spans="1:22" ht="18">
      <c r="A119" s="80" t="s">
        <v>55</v>
      </c>
      <c r="B119" s="81" t="s">
        <v>58</v>
      </c>
      <c r="C119" s="27" t="s">
        <v>144</v>
      </c>
      <c r="D119" s="10">
        <v>1.6</v>
      </c>
      <c r="E119" s="6">
        <v>0.234</v>
      </c>
      <c r="F119" s="10">
        <f>G119*100/D119</f>
        <v>16.25</v>
      </c>
      <c r="G119" s="8">
        <f>E119/0.9</f>
        <v>0.26</v>
      </c>
      <c r="H119" s="6">
        <v>0.115</v>
      </c>
      <c r="I119" s="52">
        <f>J119*100/D119</f>
        <v>7.98611111111111</v>
      </c>
      <c r="J119" s="53">
        <f>H119/0.9</f>
        <v>0.12777777777777777</v>
      </c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</row>
    <row r="120" spans="1:22" ht="18">
      <c r="A120" s="80"/>
      <c r="B120" s="81"/>
      <c r="C120" s="27" t="s">
        <v>145</v>
      </c>
      <c r="D120" s="10">
        <v>1.6</v>
      </c>
      <c r="E120" s="56" t="s">
        <v>146</v>
      </c>
      <c r="F120" s="12" t="s">
        <v>146</v>
      </c>
      <c r="G120" s="12" t="s">
        <v>146</v>
      </c>
      <c r="H120" s="56" t="s">
        <v>146</v>
      </c>
      <c r="I120" s="12" t="s">
        <v>146</v>
      </c>
      <c r="J120" s="12" t="s">
        <v>146</v>
      </c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</row>
    <row r="121" spans="1:22" ht="3.75" customHeight="1">
      <c r="A121" s="17"/>
      <c r="B121" s="30"/>
      <c r="C121" s="30"/>
      <c r="D121" s="16"/>
      <c r="E121" s="6"/>
      <c r="F121" s="16"/>
      <c r="G121" s="18"/>
      <c r="H121" s="6"/>
      <c r="I121" s="16"/>
      <c r="J121" s="18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</row>
    <row r="122" spans="1:22" ht="18">
      <c r="A122" s="80" t="s">
        <v>57</v>
      </c>
      <c r="B122" s="81" t="s">
        <v>60</v>
      </c>
      <c r="C122" s="27" t="s">
        <v>144</v>
      </c>
      <c r="D122" s="10">
        <v>1.6</v>
      </c>
      <c r="E122" s="6">
        <v>0.199</v>
      </c>
      <c r="F122" s="10">
        <f>G122*100/D122</f>
        <v>13.819444444444443</v>
      </c>
      <c r="G122" s="8">
        <f>E122/0.9</f>
        <v>0.22111111111111112</v>
      </c>
      <c r="H122" s="6">
        <v>0.166</v>
      </c>
      <c r="I122" s="52">
        <f>J122*100/D122</f>
        <v>11.527777777777777</v>
      </c>
      <c r="J122" s="53">
        <f>H122/0.9</f>
        <v>0.18444444444444444</v>
      </c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</row>
    <row r="123" spans="1:22" ht="18">
      <c r="A123" s="80"/>
      <c r="B123" s="81"/>
      <c r="C123" s="27" t="s">
        <v>145</v>
      </c>
      <c r="D123" s="10">
        <v>1.6</v>
      </c>
      <c r="E123" s="56" t="s">
        <v>146</v>
      </c>
      <c r="F123" s="12" t="s">
        <v>146</v>
      </c>
      <c r="G123" s="12" t="s">
        <v>146</v>
      </c>
      <c r="H123" s="56" t="s">
        <v>146</v>
      </c>
      <c r="I123" s="12" t="s">
        <v>146</v>
      </c>
      <c r="J123" s="12" t="s">
        <v>146</v>
      </c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</row>
    <row r="124" spans="1:22" ht="3.75" customHeight="1">
      <c r="A124" s="17"/>
      <c r="B124" s="30"/>
      <c r="C124" s="30"/>
      <c r="D124" s="16"/>
      <c r="E124" s="6"/>
      <c r="F124" s="16"/>
      <c r="G124" s="18"/>
      <c r="H124" s="6"/>
      <c r="I124" s="16"/>
      <c r="J124" s="18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</row>
    <row r="125" spans="1:22" ht="18">
      <c r="A125" s="80" t="s">
        <v>59</v>
      </c>
      <c r="B125" s="81" t="s">
        <v>62</v>
      </c>
      <c r="C125" s="27" t="s">
        <v>144</v>
      </c>
      <c r="D125" s="10">
        <v>1.6</v>
      </c>
      <c r="E125" s="56" t="s">
        <v>146</v>
      </c>
      <c r="F125" s="12" t="s">
        <v>146</v>
      </c>
      <c r="G125" s="12" t="s">
        <v>146</v>
      </c>
      <c r="H125" s="56" t="s">
        <v>146</v>
      </c>
      <c r="I125" s="12" t="s">
        <v>146</v>
      </c>
      <c r="J125" s="12" t="s">
        <v>146</v>
      </c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</row>
    <row r="126" spans="1:22" ht="18">
      <c r="A126" s="80"/>
      <c r="B126" s="81"/>
      <c r="C126" s="27" t="s">
        <v>145</v>
      </c>
      <c r="D126" s="10">
        <v>1.6</v>
      </c>
      <c r="E126" s="6">
        <v>0.127</v>
      </c>
      <c r="F126" s="10">
        <f>G126*100/D126</f>
        <v>8.819444444444443</v>
      </c>
      <c r="G126" s="8">
        <f>E126/0.9</f>
        <v>0.1411111111111111</v>
      </c>
      <c r="H126" s="6">
        <v>0.048</v>
      </c>
      <c r="I126" s="52">
        <f>J126*100/D126</f>
        <v>3.333333333333333</v>
      </c>
      <c r="J126" s="53">
        <f>H126/0.9</f>
        <v>0.05333333333333333</v>
      </c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</row>
    <row r="127" spans="1:22" ht="3.75" customHeight="1">
      <c r="A127" s="17"/>
      <c r="B127" s="30"/>
      <c r="C127" s="30"/>
      <c r="D127" s="16"/>
      <c r="E127" s="6"/>
      <c r="F127" s="16"/>
      <c r="G127" s="18"/>
      <c r="H127" s="6"/>
      <c r="I127" s="16"/>
      <c r="J127" s="18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</row>
    <row r="128" spans="1:22" ht="18">
      <c r="A128" s="80" t="s">
        <v>61</v>
      </c>
      <c r="B128" s="81" t="s">
        <v>63</v>
      </c>
      <c r="C128" s="27" t="s">
        <v>144</v>
      </c>
      <c r="D128" s="10">
        <v>4</v>
      </c>
      <c r="E128" s="56">
        <v>0.199</v>
      </c>
      <c r="F128" s="10">
        <f>G128*100/D128</f>
        <v>5.527777777777778</v>
      </c>
      <c r="G128" s="8">
        <f>E128/0.9</f>
        <v>0.22111111111111112</v>
      </c>
      <c r="H128" s="6">
        <v>0.099</v>
      </c>
      <c r="I128" s="52">
        <f>J128*100/D128</f>
        <v>2.75</v>
      </c>
      <c r="J128" s="53">
        <f>H128/0.9</f>
        <v>0.11</v>
      </c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</row>
    <row r="129" spans="1:22" ht="18">
      <c r="A129" s="80"/>
      <c r="B129" s="81"/>
      <c r="C129" s="27" t="s">
        <v>145</v>
      </c>
      <c r="D129" s="10">
        <v>4</v>
      </c>
      <c r="E129" s="6" t="s">
        <v>146</v>
      </c>
      <c r="F129" s="46" t="s">
        <v>146</v>
      </c>
      <c r="G129" s="46" t="s">
        <v>146</v>
      </c>
      <c r="H129" s="6" t="s">
        <v>146</v>
      </c>
      <c r="I129" s="2" t="s">
        <v>146</v>
      </c>
      <c r="J129" s="2" t="s">
        <v>146</v>
      </c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</row>
    <row r="130" spans="1:22" ht="18">
      <c r="A130" s="75"/>
      <c r="B130" s="31" t="s">
        <v>151</v>
      </c>
      <c r="C130" s="31"/>
      <c r="D130" s="23">
        <f>D60+D61+D63+D64+D66+D67+D69+D70+D72+D73+D75+D76+D77+D79+D80+D81+D83+D84+D86+D87+D89+D90+D92+D93+D95+D96+D98+D99+D101+D102+D104+D105+D107+D108+D110+D111+D113+D114+D116+D117+D119+D120+D122+D123+D125+D126+D128+D129</f>
        <v>257.19999999999993</v>
      </c>
      <c r="E130" s="68">
        <f aca="true" t="shared" si="1" ref="E130:J130">E60+E61+E64+E67+E70+E72+E76+E80+E83+E87+E90+E93+E96+E99+E102+E104+E107+E111+E114+E117+E119+E122+E126+E128</f>
        <v>13.302000000000001</v>
      </c>
      <c r="F130" s="65">
        <f t="shared" si="1"/>
        <v>277.45652557319227</v>
      </c>
      <c r="G130" s="65">
        <f t="shared" si="1"/>
        <v>14.780000000000001</v>
      </c>
      <c r="H130" s="65">
        <f t="shared" si="1"/>
        <v>8.029000000000002</v>
      </c>
      <c r="I130" s="65">
        <f t="shared" si="1"/>
        <v>162.48301366843035</v>
      </c>
      <c r="J130" s="65">
        <f t="shared" si="1"/>
        <v>8.894299999999998</v>
      </c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</row>
    <row r="131" spans="1:22" ht="18">
      <c r="A131" s="9"/>
      <c r="B131" s="9"/>
      <c r="C131" s="9"/>
      <c r="D131" s="9"/>
      <c r="E131" s="71"/>
      <c r="F131" s="52"/>
      <c r="G131" s="53"/>
      <c r="H131" s="71"/>
      <c r="I131" s="10"/>
      <c r="J131" s="8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</row>
    <row r="132" spans="1:22" ht="18">
      <c r="A132" s="86" t="s">
        <v>64</v>
      </c>
      <c r="B132" s="86"/>
      <c r="C132" s="86"/>
      <c r="D132" s="86"/>
      <c r="E132" s="86"/>
      <c r="F132" s="86"/>
      <c r="G132" s="86"/>
      <c r="H132" s="86"/>
      <c r="I132" s="86"/>
      <c r="J132" s="8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</row>
    <row r="133" spans="1:22" ht="18">
      <c r="A133" s="82" t="s">
        <v>0</v>
      </c>
      <c r="B133" s="84" t="s">
        <v>65</v>
      </c>
      <c r="C133" s="24" t="s">
        <v>144</v>
      </c>
      <c r="D133" s="14">
        <v>10</v>
      </c>
      <c r="E133" s="6">
        <v>2.164</v>
      </c>
      <c r="F133" s="52">
        <f>G133*100/D133</f>
        <v>24.044444444444444</v>
      </c>
      <c r="G133" s="53">
        <f>E133/0.9</f>
        <v>2.4044444444444446</v>
      </c>
      <c r="H133" s="6">
        <v>1.263</v>
      </c>
      <c r="I133" s="52">
        <f>J133*100/D133</f>
        <v>14.033333333333331</v>
      </c>
      <c r="J133" s="53">
        <f>H133/0.9</f>
        <v>1.403333333333333</v>
      </c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</row>
    <row r="134" spans="1:22" ht="18">
      <c r="A134" s="82"/>
      <c r="B134" s="84"/>
      <c r="C134" s="26" t="s">
        <v>145</v>
      </c>
      <c r="D134" s="25">
        <v>10</v>
      </c>
      <c r="E134" s="6">
        <v>2.267</v>
      </c>
      <c r="F134" s="52">
        <f>G134*100/D134</f>
        <v>25.18888888888889</v>
      </c>
      <c r="G134" s="53">
        <f>E134/0.9</f>
        <v>2.5188888888888887</v>
      </c>
      <c r="H134" s="6">
        <v>1.65</v>
      </c>
      <c r="I134" s="52">
        <f>J134*100/D134</f>
        <v>18.333333333333332</v>
      </c>
      <c r="J134" s="53">
        <f>H134/0.9</f>
        <v>1.8333333333333333</v>
      </c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</row>
    <row r="135" spans="1:22" ht="3.75" customHeight="1">
      <c r="A135" s="17"/>
      <c r="B135" s="30"/>
      <c r="C135" s="28"/>
      <c r="D135" s="29"/>
      <c r="E135" s="56"/>
      <c r="F135" s="20"/>
      <c r="G135" s="20"/>
      <c r="H135" s="56"/>
      <c r="I135" s="45"/>
      <c r="J135" s="45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</row>
    <row r="136" spans="1:22" ht="18">
      <c r="A136" s="82" t="s">
        <v>2</v>
      </c>
      <c r="B136" s="84" t="s">
        <v>66</v>
      </c>
      <c r="C136" s="26" t="s">
        <v>144</v>
      </c>
      <c r="D136" s="25">
        <v>16</v>
      </c>
      <c r="E136" s="56">
        <v>0.907</v>
      </c>
      <c r="F136" s="55">
        <f>G136*100/D136</f>
        <v>5.101875</v>
      </c>
      <c r="G136" s="45">
        <f>E136*0.9</f>
        <v>0.8163</v>
      </c>
      <c r="H136" s="56">
        <v>0.155</v>
      </c>
      <c r="I136" s="55">
        <f>H136*100/D136</f>
        <v>0.96875</v>
      </c>
      <c r="J136" s="55">
        <f>H136/0.9</f>
        <v>0.17222222222222222</v>
      </c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</row>
    <row r="137" spans="1:22" ht="18">
      <c r="A137" s="82"/>
      <c r="B137" s="84"/>
      <c r="C137" s="26" t="s">
        <v>145</v>
      </c>
      <c r="D137" s="25">
        <v>16</v>
      </c>
      <c r="E137" s="6">
        <v>1.716</v>
      </c>
      <c r="F137" s="52">
        <f>G137*100/D137</f>
        <v>11.916666666666666</v>
      </c>
      <c r="G137" s="53">
        <f>E137/0.9</f>
        <v>1.9066666666666665</v>
      </c>
      <c r="H137" s="6">
        <v>1.066</v>
      </c>
      <c r="I137" s="52">
        <f>J137*100/D137</f>
        <v>7.402777777777778</v>
      </c>
      <c r="J137" s="53">
        <f>H137/0.9</f>
        <v>1.1844444444444444</v>
      </c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</row>
    <row r="138" spans="1:22" ht="18">
      <c r="A138" s="82"/>
      <c r="B138" s="84"/>
      <c r="C138" s="9" t="s">
        <v>148</v>
      </c>
      <c r="D138" s="2">
        <v>2.5</v>
      </c>
      <c r="E138" s="6" t="s">
        <v>146</v>
      </c>
      <c r="F138" s="46" t="s">
        <v>146</v>
      </c>
      <c r="G138" s="46" t="s">
        <v>146</v>
      </c>
      <c r="H138" s="6" t="s">
        <v>146</v>
      </c>
      <c r="I138" s="2" t="s">
        <v>146</v>
      </c>
      <c r="J138" s="2" t="s">
        <v>146</v>
      </c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</row>
    <row r="139" spans="1:22" ht="3.75" customHeight="1">
      <c r="A139" s="17"/>
      <c r="B139" s="30"/>
      <c r="C139" s="28"/>
      <c r="D139" s="29"/>
      <c r="E139" s="6"/>
      <c r="F139" s="16"/>
      <c r="G139" s="18"/>
      <c r="H139" s="6"/>
      <c r="I139" s="16"/>
      <c r="J139" s="18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</row>
    <row r="140" spans="1:22" ht="18">
      <c r="A140" s="80" t="s">
        <v>4</v>
      </c>
      <c r="B140" s="81" t="s">
        <v>67</v>
      </c>
      <c r="C140" s="26" t="s">
        <v>145</v>
      </c>
      <c r="D140" s="25">
        <v>10</v>
      </c>
      <c r="E140" s="56">
        <v>0.081</v>
      </c>
      <c r="F140" s="52">
        <f>G140*100/D140</f>
        <v>0.9</v>
      </c>
      <c r="G140" s="53">
        <f>E140/0.9</f>
        <v>0.09</v>
      </c>
      <c r="H140" s="56">
        <v>0.049</v>
      </c>
      <c r="I140" s="52">
        <f>J140*100/D140</f>
        <v>0.5444444444444445</v>
      </c>
      <c r="J140" s="53">
        <f>H140/0.9</f>
        <v>0.05444444444444445</v>
      </c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</row>
    <row r="141" spans="1:22" ht="18">
      <c r="A141" s="80"/>
      <c r="B141" s="81"/>
      <c r="C141" s="24" t="s">
        <v>148</v>
      </c>
      <c r="D141" s="14">
        <v>1.6</v>
      </c>
      <c r="E141" s="6" t="s">
        <v>146</v>
      </c>
      <c r="F141" s="46" t="s">
        <v>146</v>
      </c>
      <c r="G141" s="46" t="s">
        <v>146</v>
      </c>
      <c r="H141" s="6" t="s">
        <v>146</v>
      </c>
      <c r="I141" s="2" t="s">
        <v>146</v>
      </c>
      <c r="J141" s="2" t="s">
        <v>146</v>
      </c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</row>
    <row r="142" spans="1:22" ht="3.75" customHeight="1">
      <c r="A142" s="17"/>
      <c r="B142" s="30"/>
      <c r="C142" s="28"/>
      <c r="D142" s="29"/>
      <c r="E142" s="6"/>
      <c r="F142" s="16"/>
      <c r="G142" s="18"/>
      <c r="H142" s="6"/>
      <c r="I142" s="52"/>
      <c r="J142" s="53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</row>
    <row r="143" spans="1:22" ht="18">
      <c r="A143" s="80" t="s">
        <v>6</v>
      </c>
      <c r="B143" s="81" t="s">
        <v>68</v>
      </c>
      <c r="C143" s="24" t="s">
        <v>144</v>
      </c>
      <c r="D143" s="14">
        <v>4</v>
      </c>
      <c r="E143" s="6">
        <v>1.113</v>
      </c>
      <c r="F143" s="52">
        <f>G143*100/D143</f>
        <v>30.916666666666664</v>
      </c>
      <c r="G143" s="53">
        <f>E143/0.9</f>
        <v>1.2366666666666666</v>
      </c>
      <c r="H143" s="6">
        <v>0.514</v>
      </c>
      <c r="I143" s="52">
        <f>J143*100/D143</f>
        <v>14.277777777777779</v>
      </c>
      <c r="J143" s="53">
        <f>H143/0.9</f>
        <v>0.5711111111111111</v>
      </c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</row>
    <row r="144" spans="1:22" ht="18">
      <c r="A144" s="80"/>
      <c r="B144" s="81"/>
      <c r="C144" s="24" t="s">
        <v>145</v>
      </c>
      <c r="D144" s="14">
        <v>4</v>
      </c>
      <c r="E144" s="56" t="s">
        <v>146</v>
      </c>
      <c r="F144" s="45" t="s">
        <v>146</v>
      </c>
      <c r="G144" s="45" t="s">
        <v>146</v>
      </c>
      <c r="H144" s="56" t="s">
        <v>146</v>
      </c>
      <c r="I144" s="45" t="s">
        <v>146</v>
      </c>
      <c r="J144" s="45" t="s">
        <v>146</v>
      </c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</row>
    <row r="145" spans="1:22" ht="3.75" customHeight="1">
      <c r="A145" s="17"/>
      <c r="B145" s="30"/>
      <c r="C145" s="28"/>
      <c r="D145" s="29"/>
      <c r="E145" s="6"/>
      <c r="F145" s="52"/>
      <c r="G145" s="53"/>
      <c r="H145" s="6"/>
      <c r="I145" s="52"/>
      <c r="J145" s="53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</row>
    <row r="146" spans="1:22" ht="18">
      <c r="A146" s="80" t="s">
        <v>8</v>
      </c>
      <c r="B146" s="81" t="s">
        <v>69</v>
      </c>
      <c r="C146" s="24" t="s">
        <v>144</v>
      </c>
      <c r="D146" s="14">
        <v>2.5</v>
      </c>
      <c r="E146" s="6">
        <v>0.275</v>
      </c>
      <c r="F146" s="52">
        <f>G146*100/D146</f>
        <v>12.222222222222223</v>
      </c>
      <c r="G146" s="53">
        <f>E146/0.9</f>
        <v>0.3055555555555556</v>
      </c>
      <c r="H146" s="6">
        <v>0.163</v>
      </c>
      <c r="I146" s="52">
        <f>J146*100/D146</f>
        <v>7.2444444444444445</v>
      </c>
      <c r="J146" s="53">
        <f>H146/0.9</f>
        <v>0.1811111111111111</v>
      </c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</row>
    <row r="147" spans="1:22" ht="18">
      <c r="A147" s="80"/>
      <c r="B147" s="81"/>
      <c r="C147" s="24" t="s">
        <v>145</v>
      </c>
      <c r="D147" s="14">
        <v>2.5</v>
      </c>
      <c r="E147" s="56" t="s">
        <v>146</v>
      </c>
      <c r="F147" s="45" t="s">
        <v>146</v>
      </c>
      <c r="G147" s="45" t="s">
        <v>146</v>
      </c>
      <c r="H147" s="56" t="s">
        <v>146</v>
      </c>
      <c r="I147" s="45" t="s">
        <v>146</v>
      </c>
      <c r="J147" s="45" t="s">
        <v>146</v>
      </c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</row>
    <row r="148" spans="1:22" ht="3.75" customHeight="1">
      <c r="A148" s="17"/>
      <c r="B148" s="30"/>
      <c r="C148" s="28"/>
      <c r="D148" s="29"/>
      <c r="E148" s="56" t="s">
        <v>146</v>
      </c>
      <c r="F148" s="45" t="s">
        <v>146</v>
      </c>
      <c r="G148" s="45" t="s">
        <v>146</v>
      </c>
      <c r="H148" s="56" t="s">
        <v>146</v>
      </c>
      <c r="I148" s="45" t="s">
        <v>146</v>
      </c>
      <c r="J148" s="45" t="s">
        <v>146</v>
      </c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</row>
    <row r="149" spans="1:22" ht="18">
      <c r="A149" s="80" t="s">
        <v>10</v>
      </c>
      <c r="B149" s="81" t="s">
        <v>70</v>
      </c>
      <c r="C149" s="24" t="s">
        <v>144</v>
      </c>
      <c r="D149" s="14">
        <v>1.6</v>
      </c>
      <c r="E149" s="6">
        <v>0.194</v>
      </c>
      <c r="F149" s="52">
        <f>G149*100/D149</f>
        <v>13.472222222222223</v>
      </c>
      <c r="G149" s="53">
        <f>E149/0.9</f>
        <v>0.21555555555555556</v>
      </c>
      <c r="H149" s="6">
        <v>0.114</v>
      </c>
      <c r="I149" s="52">
        <f>J149*100/D149</f>
        <v>7.916666666666667</v>
      </c>
      <c r="J149" s="53">
        <f>H149/0.9</f>
        <v>0.12666666666666668</v>
      </c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</row>
    <row r="150" spans="1:22" ht="18">
      <c r="A150" s="80"/>
      <c r="B150" s="81"/>
      <c r="C150" s="24" t="s">
        <v>145</v>
      </c>
      <c r="D150" s="14">
        <v>1.6</v>
      </c>
      <c r="E150" s="56" t="s">
        <v>146</v>
      </c>
      <c r="F150" s="45" t="s">
        <v>146</v>
      </c>
      <c r="G150" s="45" t="s">
        <v>146</v>
      </c>
      <c r="H150" s="56" t="s">
        <v>146</v>
      </c>
      <c r="I150" s="45" t="s">
        <v>146</v>
      </c>
      <c r="J150" s="45" t="s">
        <v>146</v>
      </c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</row>
    <row r="151" spans="1:22" ht="3.75" customHeight="1">
      <c r="A151" s="17"/>
      <c r="B151" s="30"/>
      <c r="C151" s="28"/>
      <c r="D151" s="29"/>
      <c r="E151" s="6"/>
      <c r="F151" s="52"/>
      <c r="G151" s="53"/>
      <c r="H151" s="6"/>
      <c r="I151" s="52"/>
      <c r="J151" s="53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</row>
    <row r="152" spans="1:22" ht="18">
      <c r="A152" s="80" t="s">
        <v>12</v>
      </c>
      <c r="B152" s="81" t="s">
        <v>71</v>
      </c>
      <c r="C152" s="24" t="s">
        <v>144</v>
      </c>
      <c r="D152" s="14">
        <v>2.5</v>
      </c>
      <c r="E152" s="6">
        <v>0.336</v>
      </c>
      <c r="F152" s="52">
        <f>G152*100/D152</f>
        <v>14.933333333333334</v>
      </c>
      <c r="G152" s="53">
        <f>E152/0.9</f>
        <v>0.37333333333333335</v>
      </c>
      <c r="H152" s="6">
        <v>0.211</v>
      </c>
      <c r="I152" s="52">
        <f>J152*100/D152</f>
        <v>9.377777777777776</v>
      </c>
      <c r="J152" s="53">
        <f>H152/0.9</f>
        <v>0.23444444444444443</v>
      </c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</row>
    <row r="153" spans="1:22" ht="18">
      <c r="A153" s="80"/>
      <c r="B153" s="81"/>
      <c r="C153" s="24" t="s">
        <v>145</v>
      </c>
      <c r="D153" s="14">
        <v>4</v>
      </c>
      <c r="E153" s="6">
        <v>0.534</v>
      </c>
      <c r="F153" s="52">
        <f>G153*100/D153</f>
        <v>14.833333333333334</v>
      </c>
      <c r="G153" s="53">
        <f>E153/0.9</f>
        <v>0.5933333333333334</v>
      </c>
      <c r="H153" s="6">
        <v>0.356</v>
      </c>
      <c r="I153" s="52">
        <f>J153*100/D153</f>
        <v>9.88888888888889</v>
      </c>
      <c r="J153" s="53">
        <f>H153/0.9</f>
        <v>0.39555555555555555</v>
      </c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</row>
    <row r="154" spans="1:22" ht="3.75" customHeight="1">
      <c r="A154" s="17"/>
      <c r="B154" s="30"/>
      <c r="C154" s="28"/>
      <c r="D154" s="29"/>
      <c r="E154" s="6"/>
      <c r="F154" s="52"/>
      <c r="G154" s="53"/>
      <c r="H154" s="6"/>
      <c r="I154" s="52"/>
      <c r="J154" s="53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</row>
    <row r="155" spans="1:22" ht="18">
      <c r="A155" s="80" t="s">
        <v>14</v>
      </c>
      <c r="B155" s="81" t="s">
        <v>72</v>
      </c>
      <c r="C155" s="24" t="s">
        <v>144</v>
      </c>
      <c r="D155" s="14">
        <v>2.5</v>
      </c>
      <c r="E155" s="6" t="s">
        <v>146</v>
      </c>
      <c r="F155" s="45" t="s">
        <v>146</v>
      </c>
      <c r="G155" s="45" t="s">
        <v>146</v>
      </c>
      <c r="H155" s="6" t="s">
        <v>146</v>
      </c>
      <c r="I155" s="45" t="s">
        <v>146</v>
      </c>
      <c r="J155" s="45" t="s">
        <v>146</v>
      </c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</row>
    <row r="156" spans="1:22" ht="18">
      <c r="A156" s="80"/>
      <c r="B156" s="81"/>
      <c r="C156" s="24" t="s">
        <v>145</v>
      </c>
      <c r="D156" s="14">
        <v>2.5</v>
      </c>
      <c r="E156" s="6">
        <v>0.376</v>
      </c>
      <c r="F156" s="52">
        <f>G156*100/D156</f>
        <v>16.71111111111111</v>
      </c>
      <c r="G156" s="53">
        <f>E156/0.9</f>
        <v>0.41777777777777775</v>
      </c>
      <c r="H156" s="6">
        <v>0.221</v>
      </c>
      <c r="I156" s="52">
        <f>J156*100/D156</f>
        <v>9.822222222222223</v>
      </c>
      <c r="J156" s="53">
        <f>H156/0.9</f>
        <v>0.24555555555555555</v>
      </c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</row>
    <row r="157" spans="1:22" ht="3.75" customHeight="1">
      <c r="A157" s="17"/>
      <c r="B157" s="30"/>
      <c r="C157" s="28"/>
      <c r="D157" s="29"/>
      <c r="E157" s="6"/>
      <c r="F157" s="52"/>
      <c r="G157" s="53"/>
      <c r="H157" s="6"/>
      <c r="I157" s="52"/>
      <c r="J157" s="53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</row>
    <row r="158" spans="1:22" ht="18">
      <c r="A158" s="80" t="s">
        <v>16</v>
      </c>
      <c r="B158" s="81" t="s">
        <v>73</v>
      </c>
      <c r="C158" s="24" t="s">
        <v>144</v>
      </c>
      <c r="D158" s="14">
        <v>4</v>
      </c>
      <c r="E158" s="6">
        <v>0.817</v>
      </c>
      <c r="F158" s="52">
        <f>G158*100/D158</f>
        <v>22.694444444444443</v>
      </c>
      <c r="G158" s="53">
        <f>E158/0.9</f>
        <v>0.9077777777777777</v>
      </c>
      <c r="H158" s="6">
        <v>0.588</v>
      </c>
      <c r="I158" s="52">
        <f>J158*100/D158</f>
        <v>16.333333333333332</v>
      </c>
      <c r="J158" s="53">
        <f>H158/0.9</f>
        <v>0.6533333333333333</v>
      </c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</row>
    <row r="159" spans="1:22" ht="18">
      <c r="A159" s="80"/>
      <c r="B159" s="81"/>
      <c r="C159" s="24" t="s">
        <v>145</v>
      </c>
      <c r="D159" s="14">
        <v>4</v>
      </c>
      <c r="E159" s="6">
        <v>1.218</v>
      </c>
      <c r="F159" s="52">
        <f>G159*100/D159</f>
        <v>33.83333333333333</v>
      </c>
      <c r="G159" s="53">
        <f>E159/0.9</f>
        <v>1.3533333333333333</v>
      </c>
      <c r="H159" s="6">
        <v>0.809</v>
      </c>
      <c r="I159" s="52">
        <f>J159*100/D159</f>
        <v>22.472222222222225</v>
      </c>
      <c r="J159" s="53">
        <f>H159/0.9</f>
        <v>0.898888888888889</v>
      </c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</row>
    <row r="160" spans="1:22" ht="3.75" customHeight="1">
      <c r="A160" s="17"/>
      <c r="B160" s="30"/>
      <c r="C160" s="28"/>
      <c r="D160" s="29"/>
      <c r="E160" s="6"/>
      <c r="F160" s="52"/>
      <c r="G160" s="53"/>
      <c r="H160" s="6"/>
      <c r="I160" s="52"/>
      <c r="J160" s="53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</row>
    <row r="161" spans="1:22" ht="18">
      <c r="A161" s="80" t="s">
        <v>18</v>
      </c>
      <c r="B161" s="81" t="s">
        <v>74</v>
      </c>
      <c r="C161" s="24" t="s">
        <v>144</v>
      </c>
      <c r="D161" s="14">
        <v>1.6</v>
      </c>
      <c r="E161" s="56">
        <v>0.065</v>
      </c>
      <c r="F161" s="52">
        <f>G161*100/D161</f>
        <v>4.513888888888889</v>
      </c>
      <c r="G161" s="53">
        <f>E161/0.9</f>
        <v>0.07222222222222223</v>
      </c>
      <c r="H161" s="56">
        <v>0.049</v>
      </c>
      <c r="I161" s="52">
        <f>J161*100/D161</f>
        <v>3.4027777777777777</v>
      </c>
      <c r="J161" s="53">
        <f>H161/0.9</f>
        <v>0.05444444444444445</v>
      </c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</row>
    <row r="162" spans="1:22" ht="18">
      <c r="A162" s="80"/>
      <c r="B162" s="81"/>
      <c r="C162" s="24" t="s">
        <v>145</v>
      </c>
      <c r="D162" s="14">
        <v>1.6</v>
      </c>
      <c r="E162" s="56" t="s">
        <v>146</v>
      </c>
      <c r="F162" s="45" t="s">
        <v>146</v>
      </c>
      <c r="G162" s="45" t="s">
        <v>146</v>
      </c>
      <c r="H162" s="56" t="s">
        <v>146</v>
      </c>
      <c r="I162" s="45" t="s">
        <v>146</v>
      </c>
      <c r="J162" s="45" t="s">
        <v>146</v>
      </c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</row>
    <row r="163" spans="1:22" ht="3.75" customHeight="1">
      <c r="A163" s="17"/>
      <c r="B163" s="30"/>
      <c r="C163" s="28"/>
      <c r="D163" s="29"/>
      <c r="E163" s="56"/>
      <c r="F163" s="45"/>
      <c r="G163" s="45"/>
      <c r="H163" s="56"/>
      <c r="I163" s="45"/>
      <c r="J163" s="45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</row>
    <row r="164" spans="1:22" ht="18">
      <c r="A164" s="80" t="s">
        <v>20</v>
      </c>
      <c r="B164" s="81" t="s">
        <v>75</v>
      </c>
      <c r="C164" s="24" t="s">
        <v>144</v>
      </c>
      <c r="D164" s="14">
        <v>2.5</v>
      </c>
      <c r="E164" s="56" t="s">
        <v>146</v>
      </c>
      <c r="F164" s="45" t="s">
        <v>146</v>
      </c>
      <c r="G164" s="45" t="s">
        <v>146</v>
      </c>
      <c r="H164" s="56" t="s">
        <v>146</v>
      </c>
      <c r="I164" s="45" t="s">
        <v>146</v>
      </c>
      <c r="J164" s="45" t="s">
        <v>146</v>
      </c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</row>
    <row r="165" spans="1:22" ht="18">
      <c r="A165" s="80"/>
      <c r="B165" s="81"/>
      <c r="C165" s="24" t="s">
        <v>145</v>
      </c>
      <c r="D165" s="14">
        <v>2.5</v>
      </c>
      <c r="E165" s="56">
        <v>0.327</v>
      </c>
      <c r="F165" s="52">
        <f>G165*100/D165</f>
        <v>14.533333333333335</v>
      </c>
      <c r="G165" s="53">
        <f>E165/0.9</f>
        <v>0.36333333333333334</v>
      </c>
      <c r="H165" s="56">
        <v>0.261</v>
      </c>
      <c r="I165" s="52">
        <f>J165*100/D165</f>
        <v>11.599999999999998</v>
      </c>
      <c r="J165" s="53">
        <f>H165/0.9</f>
        <v>0.29</v>
      </c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</row>
    <row r="166" spans="1:22" ht="3.75" customHeight="1">
      <c r="A166" s="17"/>
      <c r="B166" s="30"/>
      <c r="C166" s="28"/>
      <c r="D166" s="29"/>
      <c r="E166" s="56"/>
      <c r="F166" s="45"/>
      <c r="G166" s="45"/>
      <c r="H166" s="56"/>
      <c r="I166" s="45"/>
      <c r="J166" s="45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</row>
    <row r="167" spans="1:22" ht="18">
      <c r="A167" s="80" t="s">
        <v>22</v>
      </c>
      <c r="B167" s="81" t="s">
        <v>76</v>
      </c>
      <c r="C167" s="24" t="s">
        <v>144</v>
      </c>
      <c r="D167" s="14">
        <v>1.8</v>
      </c>
      <c r="E167" s="56" t="s">
        <v>146</v>
      </c>
      <c r="F167" s="45" t="s">
        <v>146</v>
      </c>
      <c r="G167" s="45" t="s">
        <v>146</v>
      </c>
      <c r="H167" s="56" t="s">
        <v>146</v>
      </c>
      <c r="I167" s="45" t="s">
        <v>146</v>
      </c>
      <c r="J167" s="45" t="s">
        <v>146</v>
      </c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</row>
    <row r="168" spans="1:22" ht="18">
      <c r="A168" s="80"/>
      <c r="B168" s="81"/>
      <c r="C168" s="24" t="s">
        <v>145</v>
      </c>
      <c r="D168" s="14">
        <v>1.8</v>
      </c>
      <c r="E168" s="56">
        <v>0.534</v>
      </c>
      <c r="F168" s="52">
        <f>G168*100/D168</f>
        <v>32.96296296296296</v>
      </c>
      <c r="G168" s="53">
        <f>E168/0.9</f>
        <v>0.5933333333333334</v>
      </c>
      <c r="H168" s="56">
        <v>0.132</v>
      </c>
      <c r="I168" s="52">
        <f>J168*100/D168</f>
        <v>8.148148148148147</v>
      </c>
      <c r="J168" s="53">
        <f>H168/0.9</f>
        <v>0.14666666666666667</v>
      </c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</row>
    <row r="169" spans="1:22" ht="3.75" customHeight="1">
      <c r="A169" s="17"/>
      <c r="B169" s="30"/>
      <c r="C169" s="28"/>
      <c r="D169" s="29"/>
      <c r="E169" s="6"/>
      <c r="F169" s="52"/>
      <c r="G169" s="53"/>
      <c r="H169" s="6"/>
      <c r="I169" s="52"/>
      <c r="J169" s="53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</row>
    <row r="170" spans="1:22" ht="18">
      <c r="A170" s="80" t="s">
        <v>24</v>
      </c>
      <c r="B170" s="81" t="s">
        <v>77</v>
      </c>
      <c r="C170" s="24" t="s">
        <v>144</v>
      </c>
      <c r="D170" s="14">
        <v>2.5</v>
      </c>
      <c r="E170" s="56">
        <v>0.49</v>
      </c>
      <c r="F170" s="52">
        <f>G170*100/D170</f>
        <v>21.77777777777778</v>
      </c>
      <c r="G170" s="53">
        <f>E170/0.9</f>
        <v>0.5444444444444444</v>
      </c>
      <c r="H170" s="56">
        <v>0.33</v>
      </c>
      <c r="I170" s="52">
        <f>J170*100/D170</f>
        <v>14.666666666666668</v>
      </c>
      <c r="J170" s="53">
        <f>H170/0.9</f>
        <v>0.3666666666666667</v>
      </c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</row>
    <row r="171" spans="1:22" ht="18">
      <c r="A171" s="80"/>
      <c r="B171" s="81"/>
      <c r="C171" s="24" t="s">
        <v>145</v>
      </c>
      <c r="D171" s="14">
        <v>1.6</v>
      </c>
      <c r="E171" s="56">
        <v>0.294</v>
      </c>
      <c r="F171" s="52">
        <f>G171*100/D171</f>
        <v>20.416666666666664</v>
      </c>
      <c r="G171" s="53">
        <f>E171/0.9</f>
        <v>0.32666666666666666</v>
      </c>
      <c r="H171" s="56">
        <v>0.181</v>
      </c>
      <c r="I171" s="52">
        <f>J171*100/D171</f>
        <v>12.569444444444443</v>
      </c>
      <c r="J171" s="53">
        <f>H171/0.9</f>
        <v>0.2011111111111111</v>
      </c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</row>
    <row r="172" spans="1:22" ht="3.75" customHeight="1">
      <c r="A172" s="17"/>
      <c r="B172" s="30"/>
      <c r="C172" s="28"/>
      <c r="D172" s="29"/>
      <c r="E172" s="6"/>
      <c r="F172" s="52"/>
      <c r="G172" s="53"/>
      <c r="H172" s="6"/>
      <c r="I172" s="52"/>
      <c r="J172" s="53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</row>
    <row r="173" spans="1:22" ht="18">
      <c r="A173" s="80" t="s">
        <v>26</v>
      </c>
      <c r="B173" s="81" t="s">
        <v>78</v>
      </c>
      <c r="C173" s="24" t="s">
        <v>144</v>
      </c>
      <c r="D173" s="14">
        <v>1.8</v>
      </c>
      <c r="E173" s="56" t="s">
        <v>146</v>
      </c>
      <c r="F173" s="45" t="s">
        <v>146</v>
      </c>
      <c r="G173" s="45" t="s">
        <v>146</v>
      </c>
      <c r="H173" s="56" t="s">
        <v>146</v>
      </c>
      <c r="I173" s="45" t="s">
        <v>146</v>
      </c>
      <c r="J173" s="45" t="s">
        <v>146</v>
      </c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</row>
    <row r="174" spans="1:22" ht="18">
      <c r="A174" s="80"/>
      <c r="B174" s="81"/>
      <c r="C174" s="24" t="s">
        <v>145</v>
      </c>
      <c r="D174" s="14">
        <v>1.6</v>
      </c>
      <c r="E174" s="6">
        <v>0.259</v>
      </c>
      <c r="F174" s="52">
        <f>G174*100/D174</f>
        <v>17.98611111111111</v>
      </c>
      <c r="G174" s="53">
        <f>E174/0.9</f>
        <v>0.2877777777777778</v>
      </c>
      <c r="H174" s="6">
        <v>0.179</v>
      </c>
      <c r="I174" s="52">
        <f>J174*100/D174</f>
        <v>12.430555555555554</v>
      </c>
      <c r="J174" s="53">
        <f>H174/0.9</f>
        <v>0.19888888888888887</v>
      </c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</row>
    <row r="175" spans="1:22" ht="3.75" customHeight="1">
      <c r="A175" s="17"/>
      <c r="B175" s="30"/>
      <c r="C175" s="28"/>
      <c r="D175" s="29"/>
      <c r="E175" s="6"/>
      <c r="F175" s="52"/>
      <c r="G175" s="53"/>
      <c r="H175" s="6"/>
      <c r="I175" s="52"/>
      <c r="J175" s="53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</row>
    <row r="176" spans="1:22" ht="18">
      <c r="A176" s="80" t="s">
        <v>28</v>
      </c>
      <c r="B176" s="81" t="s">
        <v>79</v>
      </c>
      <c r="C176" s="24" t="s">
        <v>144</v>
      </c>
      <c r="D176" s="14">
        <v>1</v>
      </c>
      <c r="E176" s="6">
        <v>0.098</v>
      </c>
      <c r="F176" s="52">
        <f>G176*100/D176</f>
        <v>10.88888888888889</v>
      </c>
      <c r="G176" s="53">
        <f>E176/0.9</f>
        <v>0.1088888888888889</v>
      </c>
      <c r="H176" s="6">
        <v>0.049</v>
      </c>
      <c r="I176" s="52">
        <f>J176*100/D176</f>
        <v>5.444444444444445</v>
      </c>
      <c r="J176" s="53">
        <f>H176/0.9</f>
        <v>0.05444444444444445</v>
      </c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</row>
    <row r="177" spans="1:22" ht="18">
      <c r="A177" s="80"/>
      <c r="B177" s="81"/>
      <c r="C177" s="24" t="s">
        <v>145</v>
      </c>
      <c r="D177" s="14">
        <v>2.5</v>
      </c>
      <c r="E177" s="56" t="s">
        <v>146</v>
      </c>
      <c r="F177" s="45" t="s">
        <v>146</v>
      </c>
      <c r="G177" s="45" t="s">
        <v>146</v>
      </c>
      <c r="H177" s="56" t="s">
        <v>146</v>
      </c>
      <c r="I177" s="45" t="s">
        <v>146</v>
      </c>
      <c r="J177" s="45" t="s">
        <v>146</v>
      </c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</row>
    <row r="178" spans="1:22" ht="3.75" customHeight="1">
      <c r="A178" s="17"/>
      <c r="B178" s="30"/>
      <c r="C178" s="28"/>
      <c r="D178" s="29"/>
      <c r="E178" s="56"/>
      <c r="F178" s="45"/>
      <c r="G178" s="45"/>
      <c r="H178" s="56"/>
      <c r="I178" s="45"/>
      <c r="J178" s="45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</row>
    <row r="179" spans="1:22" ht="18">
      <c r="A179" s="80" t="s">
        <v>30</v>
      </c>
      <c r="B179" s="81" t="s">
        <v>80</v>
      </c>
      <c r="C179" s="24" t="s">
        <v>144</v>
      </c>
      <c r="D179" s="14">
        <v>1.6</v>
      </c>
      <c r="E179" s="56">
        <v>0.147</v>
      </c>
      <c r="F179" s="52">
        <f>G179*100/D179</f>
        <v>10.208333333333332</v>
      </c>
      <c r="G179" s="53">
        <f>E179/0.9</f>
        <v>0.16333333333333333</v>
      </c>
      <c r="H179" s="56">
        <v>0.132</v>
      </c>
      <c r="I179" s="52">
        <f>J179*100/D179</f>
        <v>9.166666666666666</v>
      </c>
      <c r="J179" s="53">
        <f>H179/0.9</f>
        <v>0.14666666666666667</v>
      </c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</row>
    <row r="180" spans="1:22" ht="18">
      <c r="A180" s="80"/>
      <c r="B180" s="81"/>
      <c r="C180" s="24" t="s">
        <v>145</v>
      </c>
      <c r="D180" s="14">
        <v>1.6</v>
      </c>
      <c r="E180" s="6">
        <v>0.032</v>
      </c>
      <c r="F180" s="52">
        <f>G180*100/D180</f>
        <v>2.222222222222222</v>
      </c>
      <c r="G180" s="53">
        <f>E180/0.9</f>
        <v>0.035555555555555556</v>
      </c>
      <c r="H180" s="6">
        <v>0.016</v>
      </c>
      <c r="I180" s="52">
        <f>J180*100/D180</f>
        <v>1.111111111111111</v>
      </c>
      <c r="J180" s="53">
        <f>H180/0.9</f>
        <v>0.017777777777777778</v>
      </c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</row>
    <row r="181" spans="1:22" ht="3.75" customHeight="1">
      <c r="A181" s="17"/>
      <c r="B181" s="30"/>
      <c r="C181" s="28"/>
      <c r="D181" s="29"/>
      <c r="E181" s="6"/>
      <c r="F181" s="52"/>
      <c r="G181" s="53"/>
      <c r="H181" s="6"/>
      <c r="I181" s="52"/>
      <c r="J181" s="53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</row>
    <row r="182" spans="1:22" ht="18">
      <c r="A182" s="80" t="s">
        <v>32</v>
      </c>
      <c r="B182" s="81" t="s">
        <v>81</v>
      </c>
      <c r="C182" s="24" t="s">
        <v>144</v>
      </c>
      <c r="D182" s="14">
        <v>1.6</v>
      </c>
      <c r="E182" s="56" t="s">
        <v>146</v>
      </c>
      <c r="F182" s="45" t="s">
        <v>146</v>
      </c>
      <c r="G182" s="45" t="s">
        <v>146</v>
      </c>
      <c r="H182" s="56" t="s">
        <v>146</v>
      </c>
      <c r="I182" s="45" t="s">
        <v>146</v>
      </c>
      <c r="J182" s="45" t="s">
        <v>146</v>
      </c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</row>
    <row r="183" spans="1:22" ht="18">
      <c r="A183" s="80"/>
      <c r="B183" s="81"/>
      <c r="C183" s="24" t="s">
        <v>145</v>
      </c>
      <c r="D183" s="14">
        <v>1.6</v>
      </c>
      <c r="E183" s="6">
        <v>0.384</v>
      </c>
      <c r="F183" s="52">
        <f>G183*100/D183</f>
        <v>26.666666666666664</v>
      </c>
      <c r="G183" s="53">
        <f>E183/0.9</f>
        <v>0.42666666666666664</v>
      </c>
      <c r="H183" s="6">
        <v>0.228</v>
      </c>
      <c r="I183" s="52">
        <f>J183*100/D183</f>
        <v>15.833333333333334</v>
      </c>
      <c r="J183" s="53">
        <f>H183/0.9</f>
        <v>0.25333333333333335</v>
      </c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</row>
    <row r="184" spans="1:22" ht="3.75" customHeight="1">
      <c r="A184" s="17"/>
      <c r="B184" s="30"/>
      <c r="C184" s="28"/>
      <c r="D184" s="29"/>
      <c r="E184" s="6"/>
      <c r="F184" s="52"/>
      <c r="G184" s="53"/>
      <c r="H184" s="6"/>
      <c r="I184" s="52"/>
      <c r="J184" s="53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</row>
    <row r="185" spans="1:22" ht="18">
      <c r="A185" s="80" t="s">
        <v>34</v>
      </c>
      <c r="B185" s="81" t="s">
        <v>82</v>
      </c>
      <c r="C185" s="24" t="s">
        <v>144</v>
      </c>
      <c r="D185" s="14">
        <v>1</v>
      </c>
      <c r="E185" s="6">
        <v>0.147</v>
      </c>
      <c r="F185" s="52">
        <f>G185*100/D185</f>
        <v>16.333333333333332</v>
      </c>
      <c r="G185" s="53">
        <f>E185/0.9</f>
        <v>0.16333333333333333</v>
      </c>
      <c r="H185" s="6">
        <v>0.082</v>
      </c>
      <c r="I185" s="52">
        <f>J185*100/D185</f>
        <v>9.11111111111111</v>
      </c>
      <c r="J185" s="53">
        <f>H185/0.9</f>
        <v>0.09111111111111111</v>
      </c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</row>
    <row r="186" spans="1:22" ht="18">
      <c r="A186" s="80"/>
      <c r="B186" s="81"/>
      <c r="C186" s="24" t="s">
        <v>145</v>
      </c>
      <c r="D186" s="10">
        <v>2.5</v>
      </c>
      <c r="E186" s="56" t="s">
        <v>146</v>
      </c>
      <c r="F186" s="45" t="s">
        <v>146</v>
      </c>
      <c r="G186" s="45" t="s">
        <v>146</v>
      </c>
      <c r="H186" s="56" t="s">
        <v>146</v>
      </c>
      <c r="I186" s="45" t="s">
        <v>146</v>
      </c>
      <c r="J186" s="45" t="s">
        <v>146</v>
      </c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</row>
    <row r="187" spans="1:22" ht="18">
      <c r="A187" s="22"/>
      <c r="B187" s="22" t="s">
        <v>151</v>
      </c>
      <c r="C187" s="31"/>
      <c r="D187" s="32">
        <f>D133+D134+D136+D137+D138+D140+D141+D143+D144+D146+D147+D149+D150+D152+D153+D155+D156+D158+D159+D161+D162+D164+D165+D167+D168+D170+D171+D173+D174+D177+D176+D179+D180+D182+D183+D185+D186</f>
        <v>134.49999999999994</v>
      </c>
      <c r="E187" s="41">
        <f aca="true" t="shared" si="2" ref="E187:J187">E133+E134+E136+E137+E140+E143+E146+E149+E152+E153+E156+E158+E159+E161+E165+E168+E170+E171+E174+E176+E179+E180+E183+E185</f>
        <v>14.775000000000006</v>
      </c>
      <c r="F187" s="41">
        <f t="shared" si="2"/>
        <v>405.27872685185184</v>
      </c>
      <c r="G187" s="41">
        <f t="shared" si="2"/>
        <v>16.22518888888889</v>
      </c>
      <c r="H187" s="41">
        <f t="shared" si="2"/>
        <v>8.798</v>
      </c>
      <c r="I187" s="41">
        <f t="shared" si="2"/>
        <v>242.10023148148144</v>
      </c>
      <c r="J187" s="41">
        <f t="shared" si="2"/>
        <v>9.775555555555552</v>
      </c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</row>
    <row r="188" spans="1:22" ht="18">
      <c r="A188" s="9"/>
      <c r="B188" s="9"/>
      <c r="C188" s="24"/>
      <c r="D188" s="13"/>
      <c r="E188" s="6"/>
      <c r="F188" s="10"/>
      <c r="G188" s="8"/>
      <c r="H188" s="6"/>
      <c r="I188" s="10"/>
      <c r="J188" s="8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</row>
    <row r="189" spans="1:22" ht="18">
      <c r="A189" s="86" t="s">
        <v>83</v>
      </c>
      <c r="B189" s="86"/>
      <c r="C189" s="86"/>
      <c r="D189" s="86"/>
      <c r="E189" s="86"/>
      <c r="F189" s="86"/>
      <c r="G189" s="86"/>
      <c r="H189" s="86"/>
      <c r="I189" s="86"/>
      <c r="J189" s="8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</row>
    <row r="190" spans="1:22" ht="18">
      <c r="A190" s="82" t="s">
        <v>0</v>
      </c>
      <c r="B190" s="84" t="s">
        <v>84</v>
      </c>
      <c r="C190" s="24" t="s">
        <v>144</v>
      </c>
      <c r="D190" s="36">
        <v>10</v>
      </c>
      <c r="E190" s="6">
        <v>1.429</v>
      </c>
      <c r="F190" s="52">
        <f>G190*100/D190</f>
        <v>15.877777777777776</v>
      </c>
      <c r="G190" s="53">
        <f>E190/0.9</f>
        <v>1.5877777777777777</v>
      </c>
      <c r="H190" s="6">
        <v>0.801</v>
      </c>
      <c r="I190" s="52">
        <f>J190*100/D190</f>
        <v>8.9</v>
      </c>
      <c r="J190" s="53">
        <f>H190/0.9</f>
        <v>0.89</v>
      </c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</row>
    <row r="191" spans="1:22" ht="18">
      <c r="A191" s="82"/>
      <c r="B191" s="84"/>
      <c r="C191" s="34" t="s">
        <v>145</v>
      </c>
      <c r="D191" s="37">
        <v>10</v>
      </c>
      <c r="E191" s="56" t="s">
        <v>146</v>
      </c>
      <c r="F191" s="45" t="s">
        <v>146</v>
      </c>
      <c r="G191" s="45" t="s">
        <v>146</v>
      </c>
      <c r="H191" s="56" t="s">
        <v>146</v>
      </c>
      <c r="I191" s="45" t="s">
        <v>146</v>
      </c>
      <c r="J191" s="45" t="s">
        <v>146</v>
      </c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</row>
    <row r="192" spans="1:22" ht="3.75" customHeight="1">
      <c r="A192" s="17"/>
      <c r="B192" s="30"/>
      <c r="C192" s="30"/>
      <c r="D192" s="38"/>
      <c r="E192" s="56"/>
      <c r="F192" s="45"/>
      <c r="G192" s="45"/>
      <c r="H192" s="56"/>
      <c r="I192" s="45"/>
      <c r="J192" s="45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</row>
    <row r="193" spans="1:22" ht="18">
      <c r="A193" s="5" t="s">
        <v>2</v>
      </c>
      <c r="B193" s="5" t="s">
        <v>85</v>
      </c>
      <c r="C193" s="34" t="s">
        <v>144</v>
      </c>
      <c r="D193" s="37">
        <v>6.3</v>
      </c>
      <c r="E193" s="6">
        <v>0.254</v>
      </c>
      <c r="F193" s="52">
        <f>G193*100/D193</f>
        <v>4.479717813051146</v>
      </c>
      <c r="G193" s="53">
        <f>E193/0.9</f>
        <v>0.2822222222222222</v>
      </c>
      <c r="H193" s="6">
        <v>0.157</v>
      </c>
      <c r="I193" s="52">
        <f>J193*100/D193</f>
        <v>2.768959435626102</v>
      </c>
      <c r="J193" s="53">
        <f>H193/0.9</f>
        <v>0.17444444444444443</v>
      </c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</row>
    <row r="194" spans="1:22" ht="3.75" customHeight="1">
      <c r="A194" s="15"/>
      <c r="B194" s="15"/>
      <c r="C194" s="30"/>
      <c r="D194" s="38"/>
      <c r="E194" s="6"/>
      <c r="F194" s="52"/>
      <c r="G194" s="53"/>
      <c r="H194" s="6"/>
      <c r="I194" s="52"/>
      <c r="J194" s="53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</row>
    <row r="195" spans="1:22" ht="18">
      <c r="A195" s="80" t="s">
        <v>4</v>
      </c>
      <c r="B195" s="81" t="s">
        <v>86</v>
      </c>
      <c r="C195" s="34" t="s">
        <v>144</v>
      </c>
      <c r="D195" s="37">
        <v>1</v>
      </c>
      <c r="E195" s="6">
        <v>0.033</v>
      </c>
      <c r="F195" s="52">
        <f>G195*100/D195</f>
        <v>3.6666666666666665</v>
      </c>
      <c r="G195" s="53">
        <f>E195/0.9</f>
        <v>0.03666666666666667</v>
      </c>
      <c r="H195" s="6">
        <v>0.032</v>
      </c>
      <c r="I195" s="52">
        <f>J195*100/D195</f>
        <v>3.5555555555555554</v>
      </c>
      <c r="J195" s="53">
        <f>H195/0.9</f>
        <v>0.035555555555555556</v>
      </c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</row>
    <row r="196" spans="1:22" ht="18">
      <c r="A196" s="80"/>
      <c r="B196" s="81"/>
      <c r="C196" s="27" t="s">
        <v>145</v>
      </c>
      <c r="D196" s="36">
        <v>1.6</v>
      </c>
      <c r="E196" s="56" t="s">
        <v>146</v>
      </c>
      <c r="F196" s="45" t="s">
        <v>146</v>
      </c>
      <c r="G196" s="45" t="s">
        <v>146</v>
      </c>
      <c r="H196" s="56" t="s">
        <v>146</v>
      </c>
      <c r="I196" s="45" t="s">
        <v>146</v>
      </c>
      <c r="J196" s="45" t="s">
        <v>146</v>
      </c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</row>
    <row r="197" spans="1:22" ht="3.75" customHeight="1">
      <c r="A197" s="17"/>
      <c r="B197" s="30"/>
      <c r="C197" s="30"/>
      <c r="D197" s="38"/>
      <c r="E197" s="56"/>
      <c r="F197" s="45"/>
      <c r="G197" s="45"/>
      <c r="H197" s="56"/>
      <c r="I197" s="45"/>
      <c r="J197" s="45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</row>
    <row r="198" spans="1:22" ht="18">
      <c r="A198" s="80" t="s">
        <v>6</v>
      </c>
      <c r="B198" s="81" t="s">
        <v>87</v>
      </c>
      <c r="C198" s="27" t="s">
        <v>144</v>
      </c>
      <c r="D198" s="36">
        <v>1</v>
      </c>
      <c r="E198" s="56" t="s">
        <v>146</v>
      </c>
      <c r="F198" s="45" t="s">
        <v>146</v>
      </c>
      <c r="G198" s="45" t="s">
        <v>146</v>
      </c>
      <c r="H198" s="56" t="s">
        <v>146</v>
      </c>
      <c r="I198" s="45" t="s">
        <v>146</v>
      </c>
      <c r="J198" s="45" t="s">
        <v>146</v>
      </c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</row>
    <row r="199" spans="1:22" ht="18">
      <c r="A199" s="80"/>
      <c r="B199" s="81"/>
      <c r="C199" s="27" t="s">
        <v>145</v>
      </c>
      <c r="D199" s="36">
        <v>1.6</v>
      </c>
      <c r="E199" s="6">
        <v>0.098</v>
      </c>
      <c r="F199" s="52">
        <f>G199*100/D199</f>
        <v>6.805555555555555</v>
      </c>
      <c r="G199" s="53">
        <f>E199/0.9</f>
        <v>0.1088888888888889</v>
      </c>
      <c r="H199" s="6">
        <v>0.097</v>
      </c>
      <c r="I199" s="52">
        <f>J199*100/D199</f>
        <v>6.736111111111112</v>
      </c>
      <c r="J199" s="53">
        <f>H199/0.9</f>
        <v>0.10777777777777778</v>
      </c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</row>
    <row r="200" spans="1:22" ht="3.75" customHeight="1">
      <c r="A200" s="17"/>
      <c r="B200" s="30"/>
      <c r="C200" s="30"/>
      <c r="D200" s="38"/>
      <c r="E200" s="56"/>
      <c r="F200" s="45"/>
      <c r="G200" s="45"/>
      <c r="H200" s="56"/>
      <c r="I200" s="45"/>
      <c r="J200" s="45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</row>
    <row r="201" spans="1:22" ht="18">
      <c r="A201" s="80" t="s">
        <v>8</v>
      </c>
      <c r="B201" s="81" t="s">
        <v>88</v>
      </c>
      <c r="C201" s="27" t="s">
        <v>144</v>
      </c>
      <c r="D201" s="36">
        <v>2.5</v>
      </c>
      <c r="E201" s="56" t="s">
        <v>146</v>
      </c>
      <c r="F201" s="45" t="s">
        <v>146</v>
      </c>
      <c r="G201" s="45" t="s">
        <v>146</v>
      </c>
      <c r="H201" s="56" t="s">
        <v>146</v>
      </c>
      <c r="I201" s="45" t="s">
        <v>146</v>
      </c>
      <c r="J201" s="45" t="s">
        <v>146</v>
      </c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</row>
    <row r="202" spans="1:22" ht="18">
      <c r="A202" s="80"/>
      <c r="B202" s="81"/>
      <c r="C202" s="27" t="s">
        <v>145</v>
      </c>
      <c r="D202" s="36">
        <v>1.6</v>
      </c>
      <c r="E202" s="6">
        <v>0.539</v>
      </c>
      <c r="F202" s="52">
        <f>G202*100/D202</f>
        <v>37.43055555555556</v>
      </c>
      <c r="G202" s="53">
        <f>E202/0.9</f>
        <v>0.5988888888888889</v>
      </c>
      <c r="H202" s="6">
        <v>0.437</v>
      </c>
      <c r="I202" s="52">
        <f>J202*100/D202</f>
        <v>30.347222222222218</v>
      </c>
      <c r="J202" s="53">
        <f>H202/0.9</f>
        <v>0.4855555555555555</v>
      </c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</row>
    <row r="203" spans="1:22" ht="3.75" customHeight="1">
      <c r="A203" s="17"/>
      <c r="B203" s="30"/>
      <c r="C203" s="30"/>
      <c r="D203" s="38"/>
      <c r="E203" s="6"/>
      <c r="F203" s="52"/>
      <c r="G203" s="53"/>
      <c r="H203" s="6"/>
      <c r="I203" s="52"/>
      <c r="J203" s="53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</row>
    <row r="204" spans="1:22" ht="18">
      <c r="A204" s="80" t="s">
        <v>10</v>
      </c>
      <c r="B204" s="81" t="s">
        <v>89</v>
      </c>
      <c r="C204" s="27" t="s">
        <v>144</v>
      </c>
      <c r="D204" s="36">
        <v>1.6</v>
      </c>
      <c r="E204" s="6">
        <v>0.081</v>
      </c>
      <c r="F204" s="52">
        <f>G204*100/D204</f>
        <v>5.625</v>
      </c>
      <c r="G204" s="53">
        <f>E204/0.9</f>
        <v>0.09</v>
      </c>
      <c r="H204" s="6">
        <v>0.081</v>
      </c>
      <c r="I204" s="52">
        <f>J204*100/D204</f>
        <v>5.625</v>
      </c>
      <c r="J204" s="53">
        <f>H204/0.9</f>
        <v>0.09</v>
      </c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</row>
    <row r="205" spans="1:22" ht="18">
      <c r="A205" s="80"/>
      <c r="B205" s="81"/>
      <c r="C205" s="27" t="s">
        <v>145</v>
      </c>
      <c r="D205" s="36">
        <v>1.6</v>
      </c>
      <c r="E205" s="56" t="s">
        <v>146</v>
      </c>
      <c r="F205" s="45" t="s">
        <v>146</v>
      </c>
      <c r="G205" s="45" t="s">
        <v>146</v>
      </c>
      <c r="H205" s="56" t="s">
        <v>146</v>
      </c>
      <c r="I205" s="45" t="s">
        <v>146</v>
      </c>
      <c r="J205" s="45" t="s">
        <v>146</v>
      </c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</row>
    <row r="206" spans="1:22" ht="3.75" customHeight="1">
      <c r="A206" s="17"/>
      <c r="B206" s="30"/>
      <c r="C206" s="30"/>
      <c r="D206" s="38"/>
      <c r="E206" s="6"/>
      <c r="F206" s="52"/>
      <c r="G206" s="53"/>
      <c r="H206" s="6"/>
      <c r="I206" s="52"/>
      <c r="J206" s="53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</row>
    <row r="207" spans="1:22" ht="18">
      <c r="A207" s="80" t="s">
        <v>12</v>
      </c>
      <c r="B207" s="81" t="s">
        <v>90</v>
      </c>
      <c r="C207" s="27" t="s">
        <v>144</v>
      </c>
      <c r="D207" s="36">
        <v>1</v>
      </c>
      <c r="E207" s="6">
        <v>0.066</v>
      </c>
      <c r="F207" s="52">
        <f>G207*100/D207</f>
        <v>7.333333333333333</v>
      </c>
      <c r="G207" s="53">
        <f>E207/0.9</f>
        <v>0.07333333333333333</v>
      </c>
      <c r="H207" s="6">
        <v>0.065</v>
      </c>
      <c r="I207" s="52">
        <f>J207*100/D207</f>
        <v>7.222222222222223</v>
      </c>
      <c r="J207" s="53">
        <f>H207/0.9</f>
        <v>0.07222222222222223</v>
      </c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</row>
    <row r="208" spans="1:22" ht="18">
      <c r="A208" s="80"/>
      <c r="B208" s="81"/>
      <c r="C208" s="27" t="s">
        <v>145</v>
      </c>
      <c r="D208" s="36">
        <v>1</v>
      </c>
      <c r="E208" s="56" t="s">
        <v>146</v>
      </c>
      <c r="F208" s="45" t="s">
        <v>146</v>
      </c>
      <c r="G208" s="45" t="s">
        <v>146</v>
      </c>
      <c r="H208" s="56" t="s">
        <v>146</v>
      </c>
      <c r="I208" s="45" t="s">
        <v>146</v>
      </c>
      <c r="J208" s="45" t="s">
        <v>146</v>
      </c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</row>
    <row r="209" spans="1:22" ht="3.75" customHeight="1">
      <c r="A209" s="17"/>
      <c r="B209" s="30"/>
      <c r="C209" s="30"/>
      <c r="D209" s="38"/>
      <c r="E209" s="56"/>
      <c r="F209" s="45"/>
      <c r="G209" s="45"/>
      <c r="H209" s="56"/>
      <c r="I209" s="45"/>
      <c r="J209" s="45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</row>
    <row r="210" spans="1:22" ht="18">
      <c r="A210" s="80" t="s">
        <v>14</v>
      </c>
      <c r="B210" s="81" t="s">
        <v>91</v>
      </c>
      <c r="C210" s="27" t="s">
        <v>144</v>
      </c>
      <c r="D210" s="36">
        <v>2.5</v>
      </c>
      <c r="E210" s="56" t="s">
        <v>146</v>
      </c>
      <c r="F210" s="45" t="s">
        <v>146</v>
      </c>
      <c r="G210" s="45" t="s">
        <v>146</v>
      </c>
      <c r="H210" s="56" t="s">
        <v>146</v>
      </c>
      <c r="I210" s="45" t="s">
        <v>146</v>
      </c>
      <c r="J210" s="45" t="s">
        <v>146</v>
      </c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</row>
    <row r="211" spans="1:22" ht="18">
      <c r="A211" s="80"/>
      <c r="B211" s="81"/>
      <c r="C211" s="27" t="s">
        <v>145</v>
      </c>
      <c r="D211" s="36">
        <v>2.5</v>
      </c>
      <c r="E211" s="6">
        <v>0.231</v>
      </c>
      <c r="F211" s="52">
        <f>G211*100/D211</f>
        <v>10.266666666666666</v>
      </c>
      <c r="G211" s="53">
        <f>E211/0.9</f>
        <v>0.25666666666666665</v>
      </c>
      <c r="H211" s="6">
        <v>0.179</v>
      </c>
      <c r="I211" s="52">
        <f>J211*100/D211</f>
        <v>7.955555555555554</v>
      </c>
      <c r="J211" s="53">
        <f>H211/0.9</f>
        <v>0.19888888888888887</v>
      </c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</row>
    <row r="212" spans="1:22" ht="3.75" customHeight="1">
      <c r="A212" s="17"/>
      <c r="B212" s="30"/>
      <c r="C212" s="30"/>
      <c r="D212" s="38"/>
      <c r="E212" s="6"/>
      <c r="F212" s="52"/>
      <c r="G212" s="53"/>
      <c r="H212" s="6"/>
      <c r="I212" s="52"/>
      <c r="J212" s="53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</row>
    <row r="213" spans="1:22" ht="18">
      <c r="A213" s="80" t="s">
        <v>16</v>
      </c>
      <c r="B213" s="81" t="s">
        <v>92</v>
      </c>
      <c r="C213" s="27" t="s">
        <v>144</v>
      </c>
      <c r="D213" s="36">
        <v>1</v>
      </c>
      <c r="E213" s="6">
        <v>0.081</v>
      </c>
      <c r="F213" s="52">
        <f>G213*100/D213</f>
        <v>9</v>
      </c>
      <c r="G213" s="53">
        <f>E213/0.9</f>
        <v>0.09</v>
      </c>
      <c r="H213" s="6">
        <v>0.064</v>
      </c>
      <c r="I213" s="52">
        <f>J213*100/D213</f>
        <v>7.111111111111111</v>
      </c>
      <c r="J213" s="53">
        <f>H213/0.9</f>
        <v>0.07111111111111111</v>
      </c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</row>
    <row r="214" spans="1:22" ht="18">
      <c r="A214" s="80"/>
      <c r="B214" s="81"/>
      <c r="C214" s="27" t="s">
        <v>145</v>
      </c>
      <c r="D214" s="36">
        <v>1.6</v>
      </c>
      <c r="E214" s="56" t="s">
        <v>146</v>
      </c>
      <c r="F214" s="45" t="s">
        <v>146</v>
      </c>
      <c r="G214" s="45" t="s">
        <v>146</v>
      </c>
      <c r="H214" s="56" t="s">
        <v>146</v>
      </c>
      <c r="I214" s="45" t="s">
        <v>146</v>
      </c>
      <c r="J214" s="45" t="s">
        <v>146</v>
      </c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</row>
    <row r="215" spans="1:22" ht="18">
      <c r="A215" s="2"/>
      <c r="B215" s="31" t="s">
        <v>151</v>
      </c>
      <c r="C215" s="27"/>
      <c r="D215" s="32">
        <f>D190+D191+D193+D195+D196+D198+D199+D201+D202+D204+D205+D207+D208+D210+D211+D213+D214</f>
        <v>48.400000000000006</v>
      </c>
      <c r="E215" s="65">
        <f aca="true" t="shared" si="3" ref="E215:J215">E190+E193+E195+E199+E202+E204+E207+E211+E213</f>
        <v>2.812</v>
      </c>
      <c r="F215" s="65">
        <f t="shared" si="3"/>
        <v>100.4852733686067</v>
      </c>
      <c r="G215" s="69">
        <f t="shared" si="3"/>
        <v>3.124444444444444</v>
      </c>
      <c r="H215" s="65">
        <f t="shared" si="3"/>
        <v>1.9130000000000003</v>
      </c>
      <c r="I215" s="65">
        <f t="shared" si="3"/>
        <v>80.22173721340388</v>
      </c>
      <c r="J215" s="65">
        <f t="shared" si="3"/>
        <v>2.1255555555555556</v>
      </c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</row>
    <row r="216" spans="1:22" ht="18">
      <c r="A216" s="2"/>
      <c r="B216" s="27"/>
      <c r="C216" s="27"/>
      <c r="D216" s="36"/>
      <c r="E216" s="56"/>
      <c r="F216" s="12"/>
      <c r="G216" s="12"/>
      <c r="H216" s="56"/>
      <c r="I216" s="12"/>
      <c r="J216" s="12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</row>
    <row r="217" spans="1:22" ht="18">
      <c r="A217" s="86" t="s">
        <v>93</v>
      </c>
      <c r="B217" s="86"/>
      <c r="C217" s="86"/>
      <c r="D217" s="86"/>
      <c r="E217" s="86"/>
      <c r="F217" s="86"/>
      <c r="G217" s="86"/>
      <c r="H217" s="86"/>
      <c r="I217" s="86"/>
      <c r="J217" s="8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</row>
    <row r="218" spans="1:10" ht="18">
      <c r="A218" s="82" t="s">
        <v>0</v>
      </c>
      <c r="B218" s="84" t="s">
        <v>94</v>
      </c>
      <c r="C218" s="24" t="s">
        <v>144</v>
      </c>
      <c r="D218" s="33">
        <v>6.3</v>
      </c>
      <c r="E218" s="56">
        <v>0.787</v>
      </c>
      <c r="F218" s="55">
        <f>G218*100/D218</f>
        <v>11.242857142857144</v>
      </c>
      <c r="G218" s="55">
        <f>E218*0.9</f>
        <v>0.7083</v>
      </c>
      <c r="H218" s="56">
        <v>0.462</v>
      </c>
      <c r="I218" s="55">
        <f>H218*100/D218</f>
        <v>7.333333333333334</v>
      </c>
      <c r="J218" s="55">
        <f>H218*0.9</f>
        <v>0.4158</v>
      </c>
    </row>
    <row r="219" spans="1:10" ht="18">
      <c r="A219" s="82"/>
      <c r="B219" s="84"/>
      <c r="C219" s="26" t="s">
        <v>145</v>
      </c>
      <c r="D219" s="35">
        <v>6.3</v>
      </c>
      <c r="E219" s="6">
        <v>2.256</v>
      </c>
      <c r="F219" s="52">
        <f>G219*100/D219</f>
        <v>39.788359788359784</v>
      </c>
      <c r="G219" s="53">
        <f>E219/0.9</f>
        <v>2.5066666666666664</v>
      </c>
      <c r="H219" s="6">
        <v>1.144</v>
      </c>
      <c r="I219" s="52">
        <f>J219*100/D219</f>
        <v>20.17636684303351</v>
      </c>
      <c r="J219" s="53">
        <f>H219/0.9</f>
        <v>1.271111111111111</v>
      </c>
    </row>
    <row r="220" spans="1:10" ht="3.75" customHeight="1">
      <c r="A220" s="17"/>
      <c r="B220" s="30"/>
      <c r="C220" s="28"/>
      <c r="D220" s="39"/>
      <c r="E220" s="6"/>
      <c r="F220" s="52"/>
      <c r="G220" s="53"/>
      <c r="H220" s="6"/>
      <c r="I220" s="52"/>
      <c r="J220" s="53"/>
    </row>
    <row r="221" spans="1:10" ht="18">
      <c r="A221" s="82" t="s">
        <v>2</v>
      </c>
      <c r="B221" s="84" t="s">
        <v>95</v>
      </c>
      <c r="C221" s="26" t="s">
        <v>144</v>
      </c>
      <c r="D221" s="43">
        <v>10</v>
      </c>
      <c r="E221" s="6">
        <v>2.016</v>
      </c>
      <c r="F221" s="52">
        <f>G221*100/D221</f>
        <v>22.4</v>
      </c>
      <c r="G221" s="53">
        <f>E221/0.9</f>
        <v>2.2399999999999998</v>
      </c>
      <c r="H221" s="6">
        <v>1.828</v>
      </c>
      <c r="I221" s="52">
        <f>J221*100/D221</f>
        <v>20.31111111111111</v>
      </c>
      <c r="J221" s="53">
        <f>H221/0.9</f>
        <v>2.031111111111111</v>
      </c>
    </row>
    <row r="222" spans="1:10" ht="18">
      <c r="A222" s="82"/>
      <c r="B222" s="84"/>
      <c r="C222" s="26" t="s">
        <v>145</v>
      </c>
      <c r="D222" s="43">
        <v>10</v>
      </c>
      <c r="E222" s="56">
        <v>1.619</v>
      </c>
      <c r="F222" s="55">
        <f>G222*100/D222</f>
        <v>17.988888888888887</v>
      </c>
      <c r="G222" s="55">
        <f>E222/0.9</f>
        <v>1.7988888888888888</v>
      </c>
      <c r="H222" s="56">
        <v>1.076</v>
      </c>
      <c r="I222" s="45">
        <f>H222*100/D222</f>
        <v>10.760000000000002</v>
      </c>
      <c r="J222" s="55">
        <f>H222/0.9</f>
        <v>1.1955555555555557</v>
      </c>
    </row>
    <row r="223" spans="1:10" ht="3.75" customHeight="1">
      <c r="A223" s="17"/>
      <c r="B223" s="30"/>
      <c r="C223" s="28"/>
      <c r="D223" s="43"/>
      <c r="E223" s="56"/>
      <c r="F223" s="45"/>
      <c r="G223" s="45"/>
      <c r="H223" s="56"/>
      <c r="I223" s="45"/>
      <c r="J223" s="45"/>
    </row>
    <row r="224" spans="1:10" ht="18">
      <c r="A224" s="82" t="s">
        <v>4</v>
      </c>
      <c r="B224" s="84" t="s">
        <v>96</v>
      </c>
      <c r="C224" s="26" t="s">
        <v>144</v>
      </c>
      <c r="D224" s="43">
        <v>6.3</v>
      </c>
      <c r="E224" s="56">
        <v>0.239</v>
      </c>
      <c r="F224" s="52">
        <f>G224*100/D224</f>
        <v>4.215167548500881</v>
      </c>
      <c r="G224" s="55">
        <f>E224/0.9</f>
        <v>0.26555555555555554</v>
      </c>
      <c r="H224" s="56">
        <v>0.127</v>
      </c>
      <c r="I224" s="52">
        <f>J224*100/D224</f>
        <v>2.239858906525573</v>
      </c>
      <c r="J224" s="63">
        <f>H224/0.9</f>
        <v>0.1411111111111111</v>
      </c>
    </row>
    <row r="225" spans="1:10" ht="18">
      <c r="A225" s="82"/>
      <c r="B225" s="84"/>
      <c r="C225" s="26" t="s">
        <v>145</v>
      </c>
      <c r="D225" s="37">
        <v>6.3</v>
      </c>
      <c r="E225" s="6">
        <v>0.28</v>
      </c>
      <c r="F225" s="52">
        <f>G225*100/D225</f>
        <v>4.938271604938271</v>
      </c>
      <c r="G225" s="53">
        <f>E225/0.9</f>
        <v>0.3111111111111111</v>
      </c>
      <c r="H225" s="6">
        <v>0.242</v>
      </c>
      <c r="I225" s="52">
        <f>J225*100/D225</f>
        <v>4.268077601410935</v>
      </c>
      <c r="J225" s="53">
        <f>H225/0.9</f>
        <v>0.2688888888888889</v>
      </c>
    </row>
    <row r="226" spans="1:10" ht="3.75" customHeight="1">
      <c r="A226" s="17"/>
      <c r="B226" s="30"/>
      <c r="C226" s="28"/>
      <c r="D226" s="38"/>
      <c r="E226" s="6"/>
      <c r="F226" s="52"/>
      <c r="G226" s="53"/>
      <c r="H226" s="6"/>
      <c r="I226" s="52"/>
      <c r="J226" s="53"/>
    </row>
    <row r="227" spans="1:10" ht="18">
      <c r="A227" s="82" t="s">
        <v>6</v>
      </c>
      <c r="B227" s="84" t="s">
        <v>97</v>
      </c>
      <c r="C227" s="26" t="s">
        <v>144</v>
      </c>
      <c r="D227" s="43">
        <v>16</v>
      </c>
      <c r="E227" s="6">
        <v>2.382</v>
      </c>
      <c r="F227" s="52">
        <f>G227*100/D227</f>
        <v>16.541666666666668</v>
      </c>
      <c r="G227" s="53">
        <f>E227/0.9</f>
        <v>2.646666666666667</v>
      </c>
      <c r="H227" s="6">
        <v>1.443</v>
      </c>
      <c r="I227" s="52">
        <f>J227*100/D227</f>
        <v>10.020833333333332</v>
      </c>
      <c r="J227" s="53">
        <f>H227/0.9</f>
        <v>1.6033333333333333</v>
      </c>
    </row>
    <row r="228" spans="1:10" ht="18">
      <c r="A228" s="82"/>
      <c r="B228" s="84"/>
      <c r="C228" s="26" t="s">
        <v>145</v>
      </c>
      <c r="D228" s="43">
        <v>16</v>
      </c>
      <c r="E228" s="6">
        <v>3.208</v>
      </c>
      <c r="F228" s="52">
        <f>G228*100/D228</f>
        <v>22.27777777777778</v>
      </c>
      <c r="G228" s="53">
        <f>E228/0.9</f>
        <v>3.5644444444444447</v>
      </c>
      <c r="H228" s="6">
        <v>2.125</v>
      </c>
      <c r="I228" s="52">
        <f>J228*100/D228</f>
        <v>14.756944444444445</v>
      </c>
      <c r="J228" s="53">
        <f>H228/0.9</f>
        <v>2.361111111111111</v>
      </c>
    </row>
    <row r="229" spans="1:10" ht="3.75" customHeight="1">
      <c r="A229" s="17"/>
      <c r="B229" s="30"/>
      <c r="C229" s="28"/>
      <c r="D229" s="38"/>
      <c r="E229" s="6"/>
      <c r="F229" s="52"/>
      <c r="G229" s="53"/>
      <c r="H229" s="6"/>
      <c r="I229" s="52"/>
      <c r="J229" s="53"/>
    </row>
    <row r="230" spans="1:10" ht="18">
      <c r="A230" s="82" t="s">
        <v>8</v>
      </c>
      <c r="B230" s="84" t="s">
        <v>98</v>
      </c>
      <c r="C230" s="26" t="s">
        <v>144</v>
      </c>
      <c r="D230" s="37">
        <v>16</v>
      </c>
      <c r="E230" s="6">
        <v>2.938</v>
      </c>
      <c r="F230" s="52">
        <f>G230*100/D230</f>
        <v>20.40277777777778</v>
      </c>
      <c r="G230" s="53">
        <f>E230/0.9</f>
        <v>3.2644444444444445</v>
      </c>
      <c r="H230" s="6">
        <v>0.428</v>
      </c>
      <c r="I230" s="52">
        <f>J230*100/D230</f>
        <v>2.972222222222222</v>
      </c>
      <c r="J230" s="53">
        <f>H230/0.9</f>
        <v>0.4755555555555555</v>
      </c>
    </row>
    <row r="231" spans="1:10" ht="18">
      <c r="A231" s="82"/>
      <c r="B231" s="84"/>
      <c r="C231" s="26" t="s">
        <v>145</v>
      </c>
      <c r="D231" s="37">
        <v>16</v>
      </c>
      <c r="E231" s="56">
        <v>2.382</v>
      </c>
      <c r="F231" s="55">
        <f>G231*100/D231</f>
        <v>13.398750000000001</v>
      </c>
      <c r="G231" s="55">
        <f>E231*0.9</f>
        <v>2.1438</v>
      </c>
      <c r="H231" s="56">
        <v>1.588</v>
      </c>
      <c r="I231" s="55">
        <f>H231*100/D231</f>
        <v>9.925</v>
      </c>
      <c r="J231" s="55">
        <f>H231*0.9</f>
        <v>1.4292</v>
      </c>
    </row>
    <row r="232" spans="1:10" ht="3.75" customHeight="1">
      <c r="A232" s="17"/>
      <c r="B232" s="30"/>
      <c r="C232" s="28"/>
      <c r="D232" s="38"/>
      <c r="E232" s="6"/>
      <c r="F232" s="52"/>
      <c r="G232" s="53"/>
      <c r="H232" s="6"/>
      <c r="I232" s="52"/>
      <c r="J232" s="53"/>
    </row>
    <row r="233" spans="1:10" ht="18">
      <c r="A233" s="80" t="s">
        <v>10</v>
      </c>
      <c r="B233" s="81" t="s">
        <v>99</v>
      </c>
      <c r="C233" s="26" t="s">
        <v>144</v>
      </c>
      <c r="D233" s="37">
        <v>2.5</v>
      </c>
      <c r="E233" s="6">
        <v>0.629</v>
      </c>
      <c r="F233" s="52">
        <f>G233*100/D233</f>
        <v>27.955555555555556</v>
      </c>
      <c r="G233" s="53">
        <f>E233/0.9</f>
        <v>0.6988888888888889</v>
      </c>
      <c r="H233" s="6">
        <v>0.361</v>
      </c>
      <c r="I233" s="52">
        <f>J233*100/D233</f>
        <v>16.044444444444444</v>
      </c>
      <c r="J233" s="53">
        <f>H233/0.9</f>
        <v>0.4011111111111111</v>
      </c>
    </row>
    <row r="234" spans="1:10" ht="18">
      <c r="A234" s="80"/>
      <c r="B234" s="81"/>
      <c r="C234" s="24" t="s">
        <v>145</v>
      </c>
      <c r="D234" s="36">
        <v>2.5</v>
      </c>
      <c r="E234" s="56" t="s">
        <v>146</v>
      </c>
      <c r="F234" s="45" t="s">
        <v>146</v>
      </c>
      <c r="G234" s="45" t="s">
        <v>146</v>
      </c>
      <c r="H234" s="56" t="s">
        <v>146</v>
      </c>
      <c r="I234" s="45" t="s">
        <v>146</v>
      </c>
      <c r="J234" s="45" t="s">
        <v>146</v>
      </c>
    </row>
    <row r="235" spans="1:10" ht="3.75" customHeight="1">
      <c r="A235" s="17"/>
      <c r="B235" s="30"/>
      <c r="C235" s="28"/>
      <c r="D235" s="38"/>
      <c r="E235" s="56"/>
      <c r="F235" s="45"/>
      <c r="G235" s="45"/>
      <c r="H235" s="56"/>
      <c r="I235" s="45"/>
      <c r="J235" s="45"/>
    </row>
    <row r="236" spans="1:10" ht="18">
      <c r="A236" s="80" t="s">
        <v>12</v>
      </c>
      <c r="B236" s="81" t="s">
        <v>100</v>
      </c>
      <c r="C236" s="24" t="s">
        <v>144</v>
      </c>
      <c r="D236" s="43">
        <v>1.6</v>
      </c>
      <c r="E236" s="6">
        <v>0.651</v>
      </c>
      <c r="F236" s="52">
        <f>G236*100/D236</f>
        <v>45.208333333333336</v>
      </c>
      <c r="G236" s="53">
        <f>E236/0.9</f>
        <v>0.7233333333333334</v>
      </c>
      <c r="H236" s="6">
        <v>0.428</v>
      </c>
      <c r="I236" s="52">
        <f>J236*100/D236</f>
        <v>29.722222222222218</v>
      </c>
      <c r="J236" s="53">
        <f>H236/0.9</f>
        <v>0.4755555555555555</v>
      </c>
    </row>
    <row r="237" spans="1:10" ht="18">
      <c r="A237" s="80"/>
      <c r="B237" s="81"/>
      <c r="C237" s="24" t="s">
        <v>145</v>
      </c>
      <c r="D237" s="43">
        <v>1</v>
      </c>
      <c r="E237" s="6">
        <v>0.254</v>
      </c>
      <c r="F237" s="52">
        <f>G237*100/D237</f>
        <v>28.22222222222222</v>
      </c>
      <c r="G237" s="53">
        <f>E237/0.9</f>
        <v>0.2822222222222222</v>
      </c>
      <c r="H237" s="6">
        <v>0.079</v>
      </c>
      <c r="I237" s="52">
        <f>J237*100/D237</f>
        <v>8.777777777777777</v>
      </c>
      <c r="J237" s="53">
        <f>H237/0.9</f>
        <v>0.08777777777777777</v>
      </c>
    </row>
    <row r="238" spans="1:10" ht="3.75" customHeight="1">
      <c r="A238" s="17"/>
      <c r="B238" s="30"/>
      <c r="C238" s="28"/>
      <c r="D238" s="38"/>
      <c r="E238" s="6"/>
      <c r="F238" s="52"/>
      <c r="G238" s="53"/>
      <c r="H238" s="6"/>
      <c r="I238" s="52"/>
      <c r="J238" s="53"/>
    </row>
    <row r="239" spans="1:10" ht="18">
      <c r="A239" s="80" t="s">
        <v>14</v>
      </c>
      <c r="B239" s="81" t="s">
        <v>101</v>
      </c>
      <c r="C239" s="24" t="s">
        <v>144</v>
      </c>
      <c r="D239" s="43">
        <v>2.5</v>
      </c>
      <c r="E239" s="6">
        <v>1.63</v>
      </c>
      <c r="F239" s="52">
        <f>G239*100/D239</f>
        <v>72.44444444444443</v>
      </c>
      <c r="G239" s="53">
        <f>E239/0.9</f>
        <v>1.811111111111111</v>
      </c>
      <c r="H239" s="6">
        <v>0.9</v>
      </c>
      <c r="I239" s="52">
        <f>J239*100/D239</f>
        <v>40</v>
      </c>
      <c r="J239" s="53">
        <f>H239/0.9</f>
        <v>1</v>
      </c>
    </row>
    <row r="240" spans="1:10" ht="18">
      <c r="A240" s="80"/>
      <c r="B240" s="81"/>
      <c r="C240" s="24" t="s">
        <v>145</v>
      </c>
      <c r="D240" s="43">
        <v>1.8</v>
      </c>
      <c r="E240" s="56" t="s">
        <v>146</v>
      </c>
      <c r="F240" s="45" t="s">
        <v>146</v>
      </c>
      <c r="G240" s="45" t="s">
        <v>146</v>
      </c>
      <c r="H240" s="56" t="s">
        <v>146</v>
      </c>
      <c r="I240" s="45" t="s">
        <v>146</v>
      </c>
      <c r="J240" s="45" t="s">
        <v>146</v>
      </c>
    </row>
    <row r="241" spans="1:10" ht="3.75" customHeight="1">
      <c r="A241" s="17"/>
      <c r="B241" s="30"/>
      <c r="C241" s="28"/>
      <c r="D241" s="38"/>
      <c r="E241" s="6"/>
      <c r="F241" s="52"/>
      <c r="G241" s="53"/>
      <c r="H241" s="6"/>
      <c r="I241" s="52"/>
      <c r="J241" s="53"/>
    </row>
    <row r="242" spans="1:10" ht="18">
      <c r="A242" s="80" t="s">
        <v>16</v>
      </c>
      <c r="B242" s="84" t="s">
        <v>102</v>
      </c>
      <c r="C242" s="24" t="s">
        <v>144</v>
      </c>
      <c r="D242" s="36">
        <v>4</v>
      </c>
      <c r="E242" s="6">
        <v>0.889</v>
      </c>
      <c r="F242" s="52">
        <f>G242*100/D242</f>
        <v>24.694444444444443</v>
      </c>
      <c r="G242" s="53">
        <f>E242/0.9</f>
        <v>0.9877777777777778</v>
      </c>
      <c r="H242" s="6">
        <v>0.794</v>
      </c>
      <c r="I242" s="52">
        <f>J242*100/D242</f>
        <v>22.055555555555557</v>
      </c>
      <c r="J242" s="53">
        <f>H242/0.9</f>
        <v>0.8822222222222222</v>
      </c>
    </row>
    <row r="243" spans="1:10" ht="18">
      <c r="A243" s="80"/>
      <c r="B243" s="84"/>
      <c r="C243" s="26" t="s">
        <v>145</v>
      </c>
      <c r="D243" s="37">
        <v>4</v>
      </c>
      <c r="E243" s="6">
        <v>0.444</v>
      </c>
      <c r="F243" s="52">
        <f>G243*100/D243</f>
        <v>12.333333333333334</v>
      </c>
      <c r="G243" s="53">
        <f>E243/0.9</f>
        <v>0.49333333333333335</v>
      </c>
      <c r="H243" s="6">
        <v>0.381</v>
      </c>
      <c r="I243" s="52">
        <f>J243*100/D243</f>
        <v>10.583333333333334</v>
      </c>
      <c r="J243" s="53">
        <f>H243/0.9</f>
        <v>0.42333333333333334</v>
      </c>
    </row>
    <row r="244" spans="1:10" ht="3.75" customHeight="1">
      <c r="A244" s="17"/>
      <c r="B244" s="30"/>
      <c r="C244" s="28"/>
      <c r="D244" s="38"/>
      <c r="E244" s="6"/>
      <c r="F244" s="52"/>
      <c r="G244" s="53"/>
      <c r="H244" s="6"/>
      <c r="I244" s="52"/>
      <c r="J244" s="53"/>
    </row>
    <row r="245" spans="1:10" ht="18">
      <c r="A245" s="80" t="s">
        <v>18</v>
      </c>
      <c r="B245" s="81" t="s">
        <v>103</v>
      </c>
      <c r="C245" s="26" t="s">
        <v>144</v>
      </c>
      <c r="D245" s="43">
        <v>1.8</v>
      </c>
      <c r="E245" s="6">
        <v>0.572</v>
      </c>
      <c r="F245" s="52">
        <f>G245*100/D245</f>
        <v>35.30864197530864</v>
      </c>
      <c r="G245" s="53">
        <f>E245/0.9</f>
        <v>0.6355555555555555</v>
      </c>
      <c r="H245" s="6">
        <v>0.457</v>
      </c>
      <c r="I245" s="52">
        <f>J245*100/D245</f>
        <v>28.209876543209877</v>
      </c>
      <c r="J245" s="53">
        <f>H245/0.9</f>
        <v>0.5077777777777778</v>
      </c>
    </row>
    <row r="246" spans="1:10" ht="18">
      <c r="A246" s="80"/>
      <c r="B246" s="81"/>
      <c r="C246" s="24" t="s">
        <v>145</v>
      </c>
      <c r="D246" s="43">
        <v>2.5</v>
      </c>
      <c r="E246" s="56" t="s">
        <v>146</v>
      </c>
      <c r="F246" s="45" t="s">
        <v>146</v>
      </c>
      <c r="G246" s="45" t="s">
        <v>146</v>
      </c>
      <c r="H246" s="56" t="s">
        <v>146</v>
      </c>
      <c r="I246" s="45" t="s">
        <v>146</v>
      </c>
      <c r="J246" s="45" t="s">
        <v>146</v>
      </c>
    </row>
    <row r="247" spans="1:10" ht="3.75" customHeight="1">
      <c r="A247" s="17"/>
      <c r="B247" s="30"/>
      <c r="C247" s="28"/>
      <c r="D247" s="38"/>
      <c r="E247" s="56"/>
      <c r="F247" s="45"/>
      <c r="G247" s="45"/>
      <c r="H247" s="56"/>
      <c r="I247" s="45"/>
      <c r="J247" s="45"/>
    </row>
    <row r="248" spans="1:10" ht="18">
      <c r="A248" s="80" t="s">
        <v>20</v>
      </c>
      <c r="B248" s="81" t="s">
        <v>104</v>
      </c>
      <c r="C248" s="24" t="s">
        <v>144</v>
      </c>
      <c r="D248" s="36">
        <v>1.8</v>
      </c>
      <c r="E248" s="6">
        <v>0.785</v>
      </c>
      <c r="F248" s="52">
        <f>G248*100/D248</f>
        <v>48.45679012345679</v>
      </c>
      <c r="G248" s="53">
        <f>E248/0.9</f>
        <v>0.8722222222222222</v>
      </c>
      <c r="H248" s="6">
        <v>0.399</v>
      </c>
      <c r="I248" s="52">
        <f>J248*100/D248</f>
        <v>24.62962962962963</v>
      </c>
      <c r="J248" s="53">
        <f>H248/0.9</f>
        <v>0.44333333333333336</v>
      </c>
    </row>
    <row r="249" spans="1:10" ht="18">
      <c r="A249" s="80"/>
      <c r="B249" s="81"/>
      <c r="C249" s="24" t="s">
        <v>145</v>
      </c>
      <c r="D249" s="36">
        <v>2.5</v>
      </c>
      <c r="E249" s="56" t="s">
        <v>146</v>
      </c>
      <c r="F249" s="45" t="s">
        <v>146</v>
      </c>
      <c r="G249" s="45" t="s">
        <v>146</v>
      </c>
      <c r="H249" s="56" t="s">
        <v>146</v>
      </c>
      <c r="I249" s="45" t="s">
        <v>146</v>
      </c>
      <c r="J249" s="45" t="s">
        <v>146</v>
      </c>
    </row>
    <row r="250" spans="1:10" ht="3.75" customHeight="1">
      <c r="A250" s="17"/>
      <c r="B250" s="30"/>
      <c r="C250" s="28"/>
      <c r="D250" s="38"/>
      <c r="E250" s="56"/>
      <c r="F250" s="45"/>
      <c r="G250" s="45"/>
      <c r="H250" s="56"/>
      <c r="I250" s="45"/>
      <c r="J250" s="45"/>
    </row>
    <row r="251" spans="1:10" ht="18">
      <c r="A251" s="80" t="s">
        <v>22</v>
      </c>
      <c r="B251" s="81" t="s">
        <v>105</v>
      </c>
      <c r="C251" s="24" t="s">
        <v>144</v>
      </c>
      <c r="D251" s="36">
        <v>1</v>
      </c>
      <c r="E251" s="6">
        <v>0.169</v>
      </c>
      <c r="F251" s="52">
        <f>G251*100/D251</f>
        <v>18.77777777777778</v>
      </c>
      <c r="G251" s="53">
        <f>E251/0.9</f>
        <v>0.1877777777777778</v>
      </c>
      <c r="H251" s="6">
        <v>0.134</v>
      </c>
      <c r="I251" s="52">
        <f>J251*100/D251</f>
        <v>14.888888888888891</v>
      </c>
      <c r="J251" s="53">
        <f>H251/0.9</f>
        <v>0.1488888888888889</v>
      </c>
    </row>
    <row r="252" spans="1:10" ht="18">
      <c r="A252" s="80"/>
      <c r="B252" s="81"/>
      <c r="C252" s="24" t="s">
        <v>145</v>
      </c>
      <c r="D252" s="36">
        <v>1</v>
      </c>
      <c r="E252" s="56" t="s">
        <v>146</v>
      </c>
      <c r="F252" s="45" t="s">
        <v>146</v>
      </c>
      <c r="G252" s="45" t="s">
        <v>146</v>
      </c>
      <c r="H252" s="56" t="s">
        <v>146</v>
      </c>
      <c r="I252" s="45" t="s">
        <v>146</v>
      </c>
      <c r="J252" s="45" t="s">
        <v>146</v>
      </c>
    </row>
    <row r="253" spans="1:10" ht="3.75" customHeight="1">
      <c r="A253" s="17"/>
      <c r="B253" s="30"/>
      <c r="C253" s="28"/>
      <c r="D253" s="38"/>
      <c r="E253" s="56"/>
      <c r="F253" s="45"/>
      <c r="G253" s="45"/>
      <c r="H253" s="56"/>
      <c r="I253" s="45"/>
      <c r="J253" s="45"/>
    </row>
    <row r="254" spans="1:10" ht="18">
      <c r="A254" s="80" t="s">
        <v>24</v>
      </c>
      <c r="B254" s="81" t="s">
        <v>106</v>
      </c>
      <c r="C254" s="24" t="s">
        <v>144</v>
      </c>
      <c r="D254" s="36">
        <v>2.5</v>
      </c>
      <c r="E254" s="56" t="s">
        <v>146</v>
      </c>
      <c r="F254" s="45" t="s">
        <v>146</v>
      </c>
      <c r="G254" s="45" t="s">
        <v>146</v>
      </c>
      <c r="H254" s="56" t="s">
        <v>146</v>
      </c>
      <c r="I254" s="45" t="s">
        <v>146</v>
      </c>
      <c r="J254" s="45" t="s">
        <v>146</v>
      </c>
    </row>
    <row r="255" spans="1:10" ht="18">
      <c r="A255" s="80"/>
      <c r="B255" s="81"/>
      <c r="C255" s="24" t="s">
        <v>145</v>
      </c>
      <c r="D255" s="36">
        <v>2.5</v>
      </c>
      <c r="E255" s="6">
        <v>0.476</v>
      </c>
      <c r="F255" s="52">
        <f>G255*100/D255</f>
        <v>21.155555555555555</v>
      </c>
      <c r="G255" s="53">
        <f>E255/0.9</f>
        <v>0.5288888888888889</v>
      </c>
      <c r="H255" s="6">
        <v>0.174</v>
      </c>
      <c r="I255" s="52">
        <f>J255*100/D255</f>
        <v>7.733333333333332</v>
      </c>
      <c r="J255" s="53">
        <f>H255/0.9</f>
        <v>0.1933333333333333</v>
      </c>
    </row>
    <row r="256" spans="1:10" ht="3.75" customHeight="1">
      <c r="A256" s="17"/>
      <c r="B256" s="30"/>
      <c r="C256" s="28"/>
      <c r="D256" s="38"/>
      <c r="E256" s="56"/>
      <c r="F256" s="45"/>
      <c r="G256" s="45"/>
      <c r="H256" s="56"/>
      <c r="I256" s="45"/>
      <c r="J256" s="45"/>
    </row>
    <row r="257" spans="1:10" ht="18">
      <c r="A257" s="80" t="s">
        <v>26</v>
      </c>
      <c r="B257" s="81" t="s">
        <v>107</v>
      </c>
      <c r="C257" s="24" t="s">
        <v>144</v>
      </c>
      <c r="D257" s="36">
        <v>2.5</v>
      </c>
      <c r="E257" s="6">
        <v>0.66</v>
      </c>
      <c r="F257" s="52">
        <f>G257*100/D257</f>
        <v>29.333333333333336</v>
      </c>
      <c r="G257" s="53">
        <f>E257/0.9</f>
        <v>0.7333333333333334</v>
      </c>
      <c r="H257" s="6">
        <v>0.49</v>
      </c>
      <c r="I257" s="52">
        <f>H257*100/2.5</f>
        <v>19.6</v>
      </c>
      <c r="J257" s="53">
        <f>H257/0.9</f>
        <v>0.5444444444444444</v>
      </c>
    </row>
    <row r="258" spans="1:10" ht="18">
      <c r="A258" s="80"/>
      <c r="B258" s="81"/>
      <c r="C258" s="24" t="s">
        <v>145</v>
      </c>
      <c r="D258" s="36">
        <v>1.6</v>
      </c>
      <c r="E258" s="56" t="s">
        <v>154</v>
      </c>
      <c r="F258" s="45" t="s">
        <v>154</v>
      </c>
      <c r="G258" s="45" t="s">
        <v>154</v>
      </c>
      <c r="H258" s="56" t="s">
        <v>154</v>
      </c>
      <c r="I258" s="45" t="s">
        <v>154</v>
      </c>
      <c r="J258" s="45" t="s">
        <v>154</v>
      </c>
    </row>
    <row r="259" spans="1:10" ht="3.75" customHeight="1">
      <c r="A259" s="17"/>
      <c r="B259" s="30"/>
      <c r="C259" s="28"/>
      <c r="D259" s="38"/>
      <c r="E259" s="56"/>
      <c r="F259" s="45"/>
      <c r="G259" s="45"/>
      <c r="H259" s="56"/>
      <c r="I259" s="45"/>
      <c r="J259" s="45"/>
    </row>
    <row r="260" spans="1:10" ht="18">
      <c r="A260" s="80" t="s">
        <v>28</v>
      </c>
      <c r="B260" s="81" t="s">
        <v>152</v>
      </c>
      <c r="C260" s="24" t="s">
        <v>144</v>
      </c>
      <c r="D260" s="43">
        <v>4</v>
      </c>
      <c r="E260" s="56">
        <v>1.214</v>
      </c>
      <c r="F260" s="52">
        <f>G260*100/D260</f>
        <v>33.72222222222222</v>
      </c>
      <c r="G260" s="55">
        <f>E260/0.9</f>
        <v>1.3488888888888888</v>
      </c>
      <c r="H260" s="56">
        <v>0.653</v>
      </c>
      <c r="I260" s="52">
        <f>J260*100/D260</f>
        <v>18.13888888888889</v>
      </c>
      <c r="J260" s="55">
        <f>H260/0.9</f>
        <v>0.7255555555555556</v>
      </c>
    </row>
    <row r="261" spans="1:10" ht="18">
      <c r="A261" s="80"/>
      <c r="B261" s="81"/>
      <c r="C261" s="24" t="s">
        <v>145</v>
      </c>
      <c r="D261" s="43">
        <v>4</v>
      </c>
      <c r="E261" s="6">
        <v>2.616</v>
      </c>
      <c r="F261" s="52">
        <f>G261*100/D261</f>
        <v>72.66666666666667</v>
      </c>
      <c r="G261" s="53">
        <f>E261/0.9</f>
        <v>2.9066666666666667</v>
      </c>
      <c r="H261" s="6">
        <v>1.471</v>
      </c>
      <c r="I261" s="52">
        <f>J261*100/D261</f>
        <v>40.861111111111114</v>
      </c>
      <c r="J261" s="53">
        <f>H261/0.9</f>
        <v>1.6344444444444446</v>
      </c>
    </row>
    <row r="262" spans="1:10" ht="3.75" customHeight="1">
      <c r="A262" s="17"/>
      <c r="B262" s="30"/>
      <c r="C262" s="28"/>
      <c r="D262" s="38"/>
      <c r="E262" s="6"/>
      <c r="F262" s="52"/>
      <c r="G262" s="53"/>
      <c r="H262" s="6"/>
      <c r="I262" s="52"/>
      <c r="J262" s="53"/>
    </row>
    <row r="263" spans="1:10" ht="18">
      <c r="A263" s="80" t="s">
        <v>30</v>
      </c>
      <c r="B263" s="81" t="s">
        <v>108</v>
      </c>
      <c r="C263" s="24" t="s">
        <v>144</v>
      </c>
      <c r="D263" s="36">
        <v>2.5</v>
      </c>
      <c r="E263" s="6">
        <v>0.349</v>
      </c>
      <c r="F263" s="52">
        <f>G263*100/D263</f>
        <v>15.51111111111111</v>
      </c>
      <c r="G263" s="53">
        <f>E263/0.9</f>
        <v>0.3877777777777777</v>
      </c>
      <c r="H263" s="6">
        <v>0.206</v>
      </c>
      <c r="I263" s="52">
        <f>J263*100/D263</f>
        <v>9.155555555555555</v>
      </c>
      <c r="J263" s="53">
        <f>H263/0.9</f>
        <v>0.22888888888888886</v>
      </c>
    </row>
    <row r="264" spans="1:10" ht="18">
      <c r="A264" s="80"/>
      <c r="B264" s="81"/>
      <c r="C264" s="24" t="s">
        <v>145</v>
      </c>
      <c r="D264" s="36">
        <v>2.5</v>
      </c>
      <c r="E264" s="6">
        <v>0.397</v>
      </c>
      <c r="F264" s="52">
        <f>G264*100/D264</f>
        <v>17.644444444444446</v>
      </c>
      <c r="G264" s="53">
        <f>E264/0.9</f>
        <v>0.4411111111111111</v>
      </c>
      <c r="H264" s="6">
        <v>0.238</v>
      </c>
      <c r="I264" s="52">
        <f>J264*100/D264</f>
        <v>10.577777777777778</v>
      </c>
      <c r="J264" s="53">
        <f>H264/0.9</f>
        <v>0.2644444444444444</v>
      </c>
    </row>
    <row r="265" spans="1:10" ht="3.75" customHeight="1">
      <c r="A265" s="17"/>
      <c r="B265" s="30"/>
      <c r="C265" s="28"/>
      <c r="D265" s="38"/>
      <c r="E265" s="56"/>
      <c r="F265" s="45"/>
      <c r="G265" s="45"/>
      <c r="H265" s="56"/>
      <c r="I265" s="45"/>
      <c r="J265" s="45"/>
    </row>
    <row r="266" spans="1:10" ht="18">
      <c r="A266" s="80" t="s">
        <v>32</v>
      </c>
      <c r="B266" s="81" t="s">
        <v>109</v>
      </c>
      <c r="C266" s="24" t="s">
        <v>144</v>
      </c>
      <c r="D266" s="36">
        <v>4</v>
      </c>
      <c r="E266" s="6">
        <v>3.515</v>
      </c>
      <c r="F266" s="52">
        <f>G266*100/D266</f>
        <v>97.63888888888889</v>
      </c>
      <c r="G266" s="53">
        <f>E266/0.9</f>
        <v>3.9055555555555554</v>
      </c>
      <c r="H266" s="6">
        <v>2.035</v>
      </c>
      <c r="I266" s="52">
        <f>J266*100/D266</f>
        <v>56.52777777777778</v>
      </c>
      <c r="J266" s="53">
        <f>H266/0.9</f>
        <v>2.261111111111111</v>
      </c>
    </row>
    <row r="267" spans="1:10" ht="18">
      <c r="A267" s="80"/>
      <c r="B267" s="81"/>
      <c r="C267" s="24" t="s">
        <v>145</v>
      </c>
      <c r="D267" s="36">
        <v>4</v>
      </c>
      <c r="E267" s="6">
        <v>4.299</v>
      </c>
      <c r="F267" s="52">
        <f>G267*100/D267</f>
        <v>119.41666666666669</v>
      </c>
      <c r="G267" s="53">
        <f>E267/0.9</f>
        <v>4.776666666666667</v>
      </c>
      <c r="H267" s="6">
        <v>2.822</v>
      </c>
      <c r="I267" s="52">
        <f>J267*100/D267</f>
        <v>78.38888888888889</v>
      </c>
      <c r="J267" s="53">
        <f>H267/0.9</f>
        <v>3.1355555555555554</v>
      </c>
    </row>
    <row r="268" spans="1:10" ht="3.75" customHeight="1">
      <c r="A268" s="17"/>
      <c r="B268" s="30"/>
      <c r="C268" s="28"/>
      <c r="D268" s="38"/>
      <c r="E268" s="6"/>
      <c r="F268" s="52"/>
      <c r="G268" s="53"/>
      <c r="H268" s="6"/>
      <c r="I268" s="52"/>
      <c r="J268" s="53"/>
    </row>
    <row r="269" spans="1:10" ht="18">
      <c r="A269" s="80" t="s">
        <v>34</v>
      </c>
      <c r="B269" s="81" t="s">
        <v>110</v>
      </c>
      <c r="C269" s="24" t="s">
        <v>144</v>
      </c>
      <c r="D269" s="36">
        <v>1.6</v>
      </c>
      <c r="E269" s="6">
        <v>0.142</v>
      </c>
      <c r="F269" s="52">
        <f>G269*100/D269</f>
        <v>9.86111111111111</v>
      </c>
      <c r="G269" s="53">
        <f>E269/0.9</f>
        <v>0.15777777777777777</v>
      </c>
      <c r="H269" s="6">
        <v>0.079</v>
      </c>
      <c r="I269" s="52">
        <f>J269*100/D269</f>
        <v>5.48611111111111</v>
      </c>
      <c r="J269" s="53">
        <f>H269/0.9</f>
        <v>0.08777777777777777</v>
      </c>
    </row>
    <row r="270" spans="1:10" ht="18">
      <c r="A270" s="80"/>
      <c r="B270" s="81"/>
      <c r="C270" s="24" t="s">
        <v>145</v>
      </c>
      <c r="D270" s="36">
        <v>1.6</v>
      </c>
      <c r="E270" s="56" t="s">
        <v>146</v>
      </c>
      <c r="F270" s="45" t="s">
        <v>146</v>
      </c>
      <c r="G270" s="45" t="s">
        <v>146</v>
      </c>
      <c r="H270" s="56" t="s">
        <v>146</v>
      </c>
      <c r="I270" s="45" t="s">
        <v>146</v>
      </c>
      <c r="J270" s="45" t="s">
        <v>146</v>
      </c>
    </row>
    <row r="271" spans="1:10" ht="3.75" customHeight="1">
      <c r="A271" s="17"/>
      <c r="B271" s="30"/>
      <c r="C271" s="28"/>
      <c r="D271" s="38"/>
      <c r="E271" s="56"/>
      <c r="F271" s="45"/>
      <c r="G271" s="45"/>
      <c r="H271" s="56"/>
      <c r="I271" s="45"/>
      <c r="J271" s="45"/>
    </row>
    <row r="272" spans="1:10" ht="18">
      <c r="A272" s="80" t="s">
        <v>53</v>
      </c>
      <c r="B272" s="84" t="s">
        <v>111</v>
      </c>
      <c r="C272" s="24" t="s">
        <v>144</v>
      </c>
      <c r="D272" s="43">
        <v>1.6</v>
      </c>
      <c r="E272" s="6">
        <v>0.545</v>
      </c>
      <c r="F272" s="52">
        <f>G272*100/D272</f>
        <v>37.84722222222223</v>
      </c>
      <c r="G272" s="53">
        <f>E272/0.9</f>
        <v>0.6055555555555556</v>
      </c>
      <c r="H272" s="6">
        <v>0.421</v>
      </c>
      <c r="I272" s="52">
        <f>J272*100/D272</f>
        <v>29.236111111111107</v>
      </c>
      <c r="J272" s="53">
        <f>H272/0.9</f>
        <v>0.46777777777777774</v>
      </c>
    </row>
    <row r="273" spans="1:10" ht="18">
      <c r="A273" s="80"/>
      <c r="B273" s="84"/>
      <c r="C273" s="26" t="s">
        <v>145</v>
      </c>
      <c r="D273" s="43">
        <v>1.6</v>
      </c>
      <c r="E273" s="6">
        <v>0.401</v>
      </c>
      <c r="F273" s="52">
        <f>G273*100/D273</f>
        <v>27.84722222222222</v>
      </c>
      <c r="G273" s="53">
        <f>E273/0.9</f>
        <v>0.4455555555555556</v>
      </c>
      <c r="H273" s="6">
        <v>0.241</v>
      </c>
      <c r="I273" s="52">
        <f>J273*100/D273</f>
        <v>16.73611111111111</v>
      </c>
      <c r="J273" s="53">
        <f>H273/0.9</f>
        <v>0.2677777777777778</v>
      </c>
    </row>
    <row r="274" spans="1:10" ht="3.75" customHeight="1">
      <c r="A274" s="17"/>
      <c r="B274" s="30"/>
      <c r="C274" s="28"/>
      <c r="D274" s="38"/>
      <c r="E274" s="6"/>
      <c r="F274" s="52"/>
      <c r="G274" s="53"/>
      <c r="H274" s="6"/>
      <c r="I274" s="52"/>
      <c r="J274" s="53"/>
    </row>
    <row r="275" spans="1:10" ht="18">
      <c r="A275" s="80" t="s">
        <v>55</v>
      </c>
      <c r="B275" s="81" t="s">
        <v>112</v>
      </c>
      <c r="C275" s="26" t="s">
        <v>144</v>
      </c>
      <c r="D275" s="37">
        <v>1.6</v>
      </c>
      <c r="E275" s="56" t="s">
        <v>146</v>
      </c>
      <c r="F275" s="45" t="s">
        <v>146</v>
      </c>
      <c r="G275" s="45" t="s">
        <v>146</v>
      </c>
      <c r="H275" s="56" t="s">
        <v>146</v>
      </c>
      <c r="I275" s="45" t="s">
        <v>146</v>
      </c>
      <c r="J275" s="45" t="s">
        <v>146</v>
      </c>
    </row>
    <row r="276" spans="1:10" ht="18">
      <c r="A276" s="80"/>
      <c r="B276" s="81"/>
      <c r="C276" s="24" t="s">
        <v>145</v>
      </c>
      <c r="D276" s="36">
        <v>2.5</v>
      </c>
      <c r="E276" s="6">
        <v>0.397</v>
      </c>
      <c r="F276" s="52">
        <f>G276*100/D276</f>
        <v>17.644444444444446</v>
      </c>
      <c r="G276" s="53">
        <f>E276/0.9</f>
        <v>0.4411111111111111</v>
      </c>
      <c r="H276" s="6">
        <v>0.317</v>
      </c>
      <c r="I276" s="52">
        <f>J276*100/D276</f>
        <v>14.088888888888889</v>
      </c>
      <c r="J276" s="53">
        <f>H276/0.9</f>
        <v>0.3522222222222222</v>
      </c>
    </row>
    <row r="277" spans="1:10" ht="3.75" customHeight="1">
      <c r="A277" s="17"/>
      <c r="B277" s="30"/>
      <c r="C277" s="28"/>
      <c r="D277" s="38"/>
      <c r="E277" s="6"/>
      <c r="F277" s="52"/>
      <c r="G277" s="53"/>
      <c r="H277" s="6"/>
      <c r="I277" s="52"/>
      <c r="J277" s="53"/>
    </row>
    <row r="278" spans="1:10" ht="18">
      <c r="A278" s="80" t="s">
        <v>57</v>
      </c>
      <c r="B278" s="81" t="s">
        <v>113</v>
      </c>
      <c r="C278" s="24" t="s">
        <v>144</v>
      </c>
      <c r="D278" s="36">
        <v>2.5</v>
      </c>
      <c r="E278" s="6">
        <v>0.611</v>
      </c>
      <c r="F278" s="52">
        <f>G278*100/D278</f>
        <v>27.155555555555555</v>
      </c>
      <c r="G278" s="53">
        <f>E278/0.9</f>
        <v>0.6788888888888889</v>
      </c>
      <c r="H278" s="6">
        <v>0.319</v>
      </c>
      <c r="I278" s="52">
        <f>J278*100/D278</f>
        <v>14.177777777777777</v>
      </c>
      <c r="J278" s="53">
        <f>H278/0.9</f>
        <v>0.35444444444444445</v>
      </c>
    </row>
    <row r="279" spans="1:10" ht="18">
      <c r="A279" s="80"/>
      <c r="B279" s="81"/>
      <c r="C279" s="24" t="s">
        <v>145</v>
      </c>
      <c r="D279" s="36">
        <v>4</v>
      </c>
      <c r="E279" s="56" t="s">
        <v>146</v>
      </c>
      <c r="F279" s="45" t="s">
        <v>146</v>
      </c>
      <c r="G279" s="45" t="s">
        <v>146</v>
      </c>
      <c r="H279" s="56" t="s">
        <v>146</v>
      </c>
      <c r="I279" s="45" t="s">
        <v>146</v>
      </c>
      <c r="J279" s="45" t="s">
        <v>146</v>
      </c>
    </row>
    <row r="280" spans="1:10" ht="3.75" customHeight="1">
      <c r="A280" s="17"/>
      <c r="B280" s="30"/>
      <c r="C280" s="28"/>
      <c r="D280" s="38"/>
      <c r="E280" s="56"/>
      <c r="F280" s="45"/>
      <c r="G280" s="45"/>
      <c r="H280" s="56"/>
      <c r="I280" s="45"/>
      <c r="J280" s="45"/>
    </row>
    <row r="281" spans="1:10" ht="18">
      <c r="A281" s="80" t="s">
        <v>59</v>
      </c>
      <c r="B281" s="84" t="s">
        <v>114</v>
      </c>
      <c r="C281" s="24" t="s">
        <v>144</v>
      </c>
      <c r="D281" s="36">
        <v>4</v>
      </c>
      <c r="E281" s="56">
        <v>2.245</v>
      </c>
      <c r="F281" s="50">
        <f>G281*100/D281</f>
        <v>62.361111111111114</v>
      </c>
      <c r="G281" s="55">
        <f>E281/0.9</f>
        <v>2.4944444444444445</v>
      </c>
      <c r="H281" s="56">
        <v>1.619</v>
      </c>
      <c r="I281" s="50">
        <f>J281*100/D281</f>
        <v>44.97222222222222</v>
      </c>
      <c r="J281" s="55">
        <f>H281/0.9</f>
        <v>1.7988888888888888</v>
      </c>
    </row>
    <row r="282" spans="1:10" ht="18">
      <c r="A282" s="80"/>
      <c r="B282" s="84"/>
      <c r="C282" s="24" t="s">
        <v>145</v>
      </c>
      <c r="D282" s="36">
        <v>4</v>
      </c>
      <c r="E282" s="56">
        <v>1.523</v>
      </c>
      <c r="F282" s="50">
        <f>G282*100/D282</f>
        <v>42.30555555555555</v>
      </c>
      <c r="G282" s="55">
        <f>E282/0.9</f>
        <v>1.692222222222222</v>
      </c>
      <c r="H282" s="56">
        <v>0.647</v>
      </c>
      <c r="I282" s="50">
        <f>J282*100/D282</f>
        <v>17.97222222222222</v>
      </c>
      <c r="J282" s="55">
        <f>H282/0.9</f>
        <v>0.7188888888888889</v>
      </c>
    </row>
    <row r="283" spans="1:10" ht="18">
      <c r="A283" s="80"/>
      <c r="B283" s="84"/>
      <c r="C283" s="26" t="s">
        <v>148</v>
      </c>
      <c r="D283" s="37">
        <v>4</v>
      </c>
      <c r="E283" s="56" t="s">
        <v>146</v>
      </c>
      <c r="F283" s="45" t="s">
        <v>146</v>
      </c>
      <c r="G283" s="45" t="s">
        <v>146</v>
      </c>
      <c r="H283" s="56" t="s">
        <v>146</v>
      </c>
      <c r="I283" s="45" t="s">
        <v>146</v>
      </c>
      <c r="J283" s="45" t="s">
        <v>146</v>
      </c>
    </row>
    <row r="284" spans="1:10" ht="3.75" customHeight="1">
      <c r="A284" s="17"/>
      <c r="B284" s="30"/>
      <c r="C284" s="28"/>
      <c r="D284" s="38"/>
      <c r="E284" s="56"/>
      <c r="F284" s="45"/>
      <c r="G284" s="45"/>
      <c r="H284" s="56"/>
      <c r="I284" s="45"/>
      <c r="J284" s="45"/>
    </row>
    <row r="285" spans="1:10" ht="18">
      <c r="A285" s="80" t="s">
        <v>61</v>
      </c>
      <c r="B285" s="84" t="s">
        <v>115</v>
      </c>
      <c r="C285" s="26" t="s">
        <v>144</v>
      </c>
      <c r="D285" s="37">
        <v>1.6</v>
      </c>
      <c r="E285" s="6">
        <v>0.631</v>
      </c>
      <c r="F285" s="52">
        <f>G285*100/D285</f>
        <v>43.81944444444444</v>
      </c>
      <c r="G285" s="53">
        <f>E285/0.9</f>
        <v>0.7011111111111111</v>
      </c>
      <c r="H285" s="6">
        <v>0.155</v>
      </c>
      <c r="I285" s="52">
        <f>J285*100/D285</f>
        <v>10.763888888888888</v>
      </c>
      <c r="J285" s="53">
        <f>H285/0.9</f>
        <v>0.17222222222222222</v>
      </c>
    </row>
    <row r="286" spans="1:10" ht="18">
      <c r="A286" s="80"/>
      <c r="B286" s="84"/>
      <c r="C286" s="26" t="s">
        <v>145</v>
      </c>
      <c r="D286" s="37">
        <v>2.5</v>
      </c>
      <c r="E286" s="56" t="s">
        <v>146</v>
      </c>
      <c r="F286" s="45" t="s">
        <v>146</v>
      </c>
      <c r="G286" s="45" t="s">
        <v>146</v>
      </c>
      <c r="H286" s="56" t="s">
        <v>146</v>
      </c>
      <c r="I286" s="45" t="s">
        <v>146</v>
      </c>
      <c r="J286" s="45" t="s">
        <v>146</v>
      </c>
    </row>
    <row r="287" spans="1:10" ht="3.75" customHeight="1">
      <c r="A287" s="17"/>
      <c r="B287" s="30"/>
      <c r="C287" s="28"/>
      <c r="D287" s="38"/>
      <c r="E287" s="56"/>
      <c r="F287" s="45"/>
      <c r="G287" s="45"/>
      <c r="H287" s="56"/>
      <c r="I287" s="45"/>
      <c r="J287" s="45"/>
    </row>
    <row r="288" spans="1:10" ht="18">
      <c r="A288" s="80" t="s">
        <v>130</v>
      </c>
      <c r="B288" s="84" t="s">
        <v>132</v>
      </c>
      <c r="C288" s="26" t="s">
        <v>144</v>
      </c>
      <c r="D288" s="37">
        <v>63</v>
      </c>
      <c r="E288" s="56">
        <v>9.461</v>
      </c>
      <c r="F288" s="52">
        <f>G288*100/D288</f>
        <v>16.68606701940035</v>
      </c>
      <c r="G288" s="55">
        <f>E288/0.9</f>
        <v>10.512222222222222</v>
      </c>
      <c r="H288" s="56">
        <v>4.857</v>
      </c>
      <c r="I288" s="52">
        <f>J288*100/D288</f>
        <v>8.566137566137565</v>
      </c>
      <c r="J288" s="55">
        <f>H288/0.9</f>
        <v>5.3966666666666665</v>
      </c>
    </row>
    <row r="289" spans="1:10" ht="18">
      <c r="A289" s="80"/>
      <c r="B289" s="84"/>
      <c r="C289" s="26" t="s">
        <v>145</v>
      </c>
      <c r="D289" s="37">
        <v>63</v>
      </c>
      <c r="E289" s="6">
        <v>9.429</v>
      </c>
      <c r="F289" s="52">
        <f>G289*100/D289</f>
        <v>16.62962962962963</v>
      </c>
      <c r="G289" s="53">
        <f>E289/0.9</f>
        <v>10.476666666666667</v>
      </c>
      <c r="H289" s="6">
        <v>4.776</v>
      </c>
      <c r="I289" s="52">
        <f>J289*100/D289</f>
        <v>8.423280423280422</v>
      </c>
      <c r="J289" s="53">
        <f>H289/0.9</f>
        <v>5.306666666666667</v>
      </c>
    </row>
    <row r="290" spans="1:10" ht="3.75" customHeight="1">
      <c r="A290" s="17"/>
      <c r="B290" s="30"/>
      <c r="C290" s="28"/>
      <c r="D290" s="38"/>
      <c r="E290" s="6"/>
      <c r="F290" s="52"/>
      <c r="G290" s="53"/>
      <c r="H290" s="6"/>
      <c r="I290" s="52"/>
      <c r="J290" s="53"/>
    </row>
    <row r="291" spans="1:10" ht="18">
      <c r="A291" s="80" t="s">
        <v>131</v>
      </c>
      <c r="B291" s="85" t="s">
        <v>133</v>
      </c>
      <c r="C291" s="26" t="s">
        <v>144</v>
      </c>
      <c r="D291" s="37">
        <v>40</v>
      </c>
      <c r="E291" s="6">
        <v>1.226</v>
      </c>
      <c r="F291" s="52">
        <f>G291*100/D291</f>
        <v>3.405555555555556</v>
      </c>
      <c r="G291" s="53">
        <f>E291/0.9</f>
        <v>1.3622222222222222</v>
      </c>
      <c r="H291" s="6">
        <v>0.866</v>
      </c>
      <c r="I291" s="52">
        <f>J291*100/D291</f>
        <v>2.4055555555555554</v>
      </c>
      <c r="J291" s="53">
        <f>H291/0.9</f>
        <v>0.9622222222222222</v>
      </c>
    </row>
    <row r="292" spans="1:10" ht="18">
      <c r="A292" s="80"/>
      <c r="B292" s="85"/>
      <c r="C292" s="26" t="s">
        <v>145</v>
      </c>
      <c r="D292" s="37">
        <v>40</v>
      </c>
      <c r="E292" s="6">
        <v>1.652</v>
      </c>
      <c r="F292" s="52">
        <f>G292*100/D292</f>
        <v>4.588888888888889</v>
      </c>
      <c r="G292" s="53">
        <f>E292/0.9</f>
        <v>1.8355555555555554</v>
      </c>
      <c r="H292" s="6">
        <v>0.388</v>
      </c>
      <c r="I292" s="52">
        <f>J292*100/D292</f>
        <v>1.077777777777778</v>
      </c>
      <c r="J292" s="53">
        <f>H292/0.9</f>
        <v>0.4311111111111111</v>
      </c>
    </row>
    <row r="293" spans="1:10" ht="3.75" customHeight="1">
      <c r="A293" s="17"/>
      <c r="B293" s="76"/>
      <c r="C293" s="28"/>
      <c r="D293" s="38"/>
      <c r="E293" s="6"/>
      <c r="F293" s="52"/>
      <c r="G293" s="53"/>
      <c r="H293" s="6"/>
      <c r="I293" s="52"/>
      <c r="J293" s="53"/>
    </row>
    <row r="294" spans="1:10" ht="18">
      <c r="A294" s="80" t="s">
        <v>134</v>
      </c>
      <c r="B294" s="84" t="s">
        <v>135</v>
      </c>
      <c r="C294" s="26" t="s">
        <v>144</v>
      </c>
      <c r="D294" s="37">
        <v>40</v>
      </c>
      <c r="E294" s="6">
        <v>3.112</v>
      </c>
      <c r="F294" s="52">
        <f>G294*100/D294</f>
        <v>8.644444444444444</v>
      </c>
      <c r="G294" s="53">
        <f>E294/0.9</f>
        <v>3.457777777777778</v>
      </c>
      <c r="H294" s="6">
        <v>1.554</v>
      </c>
      <c r="I294" s="52">
        <f>J294*100/D294</f>
        <v>4.316666666666666</v>
      </c>
      <c r="J294" s="53">
        <f>H294/0.9</f>
        <v>1.7266666666666666</v>
      </c>
    </row>
    <row r="295" spans="1:10" ht="18">
      <c r="A295" s="80"/>
      <c r="B295" s="84"/>
      <c r="C295" s="26" t="s">
        <v>145</v>
      </c>
      <c r="D295" s="37">
        <v>40</v>
      </c>
      <c r="E295" s="6">
        <v>0.158</v>
      </c>
      <c r="F295" s="52">
        <f>G295*100/D295</f>
        <v>0.43888888888888883</v>
      </c>
      <c r="G295" s="53">
        <f>E295/0.9</f>
        <v>0.17555555555555555</v>
      </c>
      <c r="H295" s="6">
        <v>0.064</v>
      </c>
      <c r="I295" s="52">
        <f>J295*100/D295</f>
        <v>0.17777777777777776</v>
      </c>
      <c r="J295" s="53">
        <f>H295/0.9</f>
        <v>0.07111111111111111</v>
      </c>
    </row>
    <row r="296" spans="1:10" ht="18">
      <c r="A296" s="2"/>
      <c r="B296" s="40" t="s">
        <v>151</v>
      </c>
      <c r="C296" s="40"/>
      <c r="D296" s="41">
        <f>D218+D219+D221+D222+D224+D225+D227+D228+D230+D231+D233+D234+D236+D237+D239+D240+D242+D243+D245+D246+D248+D249+D251+D252+D254+D255+D257+D258+D260+D261+D263+D264+D266+D267+D269+D270+D272+D273+D275+D276+D278+D279+D281+D282+D283+D285+D286+D288+D289+D291+D292+D294+D295</f>
        <v>488.9</v>
      </c>
      <c r="E296" s="65">
        <f aca="true" t="shared" si="4" ref="E296:J296">E218+E219+E221+E222+E224+E225+E227+E228+E230+E231+E233+E236+E237+E239+E242+E243+E245+E248+E251+E255+E257+E260+E261+E263+E264+E266+E267+E269+E272+E273+E276+E278+E281+E282+E285+E288+E289+E291+E292+E294+E295</f>
        <v>69.189</v>
      </c>
      <c r="F296" s="65">
        <f t="shared" si="4"/>
        <v>1212.9200903880067</v>
      </c>
      <c r="G296" s="65">
        <f t="shared" si="4"/>
        <v>76.20765555555559</v>
      </c>
      <c r="H296" s="65">
        <f t="shared" si="4"/>
        <v>38.788</v>
      </c>
      <c r="I296" s="65">
        <f t="shared" si="4"/>
        <v>717.0593386243386</v>
      </c>
      <c r="J296" s="65">
        <f t="shared" si="4"/>
        <v>42.66499999999999</v>
      </c>
    </row>
    <row r="297" spans="1:10" ht="18">
      <c r="A297" s="9"/>
      <c r="B297" s="9"/>
      <c r="C297" s="9"/>
      <c r="D297" s="9"/>
      <c r="E297" s="71"/>
      <c r="F297" s="10"/>
      <c r="G297" s="8"/>
      <c r="H297" s="71"/>
      <c r="I297" s="10"/>
      <c r="J297" s="8"/>
    </row>
    <row r="298" spans="1:10" ht="18">
      <c r="A298" s="86" t="s">
        <v>129</v>
      </c>
      <c r="B298" s="86"/>
      <c r="C298" s="86"/>
      <c r="D298" s="86"/>
      <c r="E298" s="86"/>
      <c r="F298" s="86"/>
      <c r="G298" s="86"/>
      <c r="H298" s="86"/>
      <c r="I298" s="86"/>
      <c r="J298" s="8"/>
    </row>
    <row r="299" spans="1:10" ht="18">
      <c r="A299" s="82" t="s">
        <v>0</v>
      </c>
      <c r="B299" s="83" t="s">
        <v>116</v>
      </c>
      <c r="C299" s="24" t="s">
        <v>144</v>
      </c>
      <c r="D299" s="33">
        <v>6.3</v>
      </c>
      <c r="E299" s="56" t="s">
        <v>146</v>
      </c>
      <c r="F299" s="45" t="s">
        <v>146</v>
      </c>
      <c r="G299" s="45" t="s">
        <v>146</v>
      </c>
      <c r="H299" s="56" t="s">
        <v>146</v>
      </c>
      <c r="I299" s="45" t="s">
        <v>146</v>
      </c>
      <c r="J299" s="45" t="s">
        <v>146</v>
      </c>
    </row>
    <row r="300" spans="1:10" ht="18">
      <c r="A300" s="82"/>
      <c r="B300" s="83"/>
      <c r="C300" s="26" t="s">
        <v>145</v>
      </c>
      <c r="D300" s="35">
        <v>6.3</v>
      </c>
      <c r="E300" s="6">
        <v>0.113</v>
      </c>
      <c r="F300" s="52">
        <f>G300*100/D300</f>
        <v>1.9929453262786596</v>
      </c>
      <c r="G300" s="53">
        <f>E300/0.9</f>
        <v>0.12555555555555556</v>
      </c>
      <c r="H300" s="6">
        <v>0.032</v>
      </c>
      <c r="I300" s="52">
        <f>J300*100/D300</f>
        <v>0.564373897707231</v>
      </c>
      <c r="J300" s="53">
        <f>H300/0.9</f>
        <v>0.035555555555555556</v>
      </c>
    </row>
    <row r="301" spans="1:10" ht="3.75" customHeight="1">
      <c r="A301" s="17"/>
      <c r="B301" s="17"/>
      <c r="C301" s="28"/>
      <c r="D301" s="39"/>
      <c r="E301" s="6"/>
      <c r="F301" s="52"/>
      <c r="G301" s="53"/>
      <c r="H301" s="6"/>
      <c r="I301" s="52"/>
      <c r="J301" s="53"/>
    </row>
    <row r="302" spans="1:10" ht="18">
      <c r="A302" s="82" t="s">
        <v>2</v>
      </c>
      <c r="B302" s="84" t="s">
        <v>117</v>
      </c>
      <c r="C302" s="26" t="s">
        <v>144</v>
      </c>
      <c r="D302" s="37">
        <v>10</v>
      </c>
      <c r="E302" s="6">
        <v>0.93</v>
      </c>
      <c r="F302" s="52">
        <f>G302*100/D302</f>
        <v>10.333333333333334</v>
      </c>
      <c r="G302" s="53">
        <f>E302/0.9</f>
        <v>1.0333333333333334</v>
      </c>
      <c r="H302" s="6">
        <v>0.441</v>
      </c>
      <c r="I302" s="52">
        <f>J302*100/D302</f>
        <v>4.9</v>
      </c>
      <c r="J302" s="53">
        <f>H302/0.9</f>
        <v>0.49</v>
      </c>
    </row>
    <row r="303" spans="1:10" ht="18">
      <c r="A303" s="82"/>
      <c r="B303" s="84"/>
      <c r="C303" s="26" t="s">
        <v>145</v>
      </c>
      <c r="D303" s="37">
        <v>10</v>
      </c>
      <c r="E303" s="6">
        <v>0.381</v>
      </c>
      <c r="F303" s="52">
        <f>G303*100/D303</f>
        <v>4.233333333333333</v>
      </c>
      <c r="G303" s="53">
        <f>E303/0.9</f>
        <v>0.42333333333333334</v>
      </c>
      <c r="H303" s="6">
        <v>0.163</v>
      </c>
      <c r="I303" s="52">
        <f>J303*100/D303</f>
        <v>1.8111111111111111</v>
      </c>
      <c r="J303" s="53">
        <f>H303/0.9</f>
        <v>0.1811111111111111</v>
      </c>
    </row>
    <row r="304" spans="1:10" ht="3.75" customHeight="1">
      <c r="A304" s="17"/>
      <c r="B304" s="30"/>
      <c r="C304" s="28"/>
      <c r="D304" s="38"/>
      <c r="E304" s="6"/>
      <c r="F304" s="52"/>
      <c r="G304" s="53"/>
      <c r="H304" s="6"/>
      <c r="I304" s="52"/>
      <c r="J304" s="53"/>
    </row>
    <row r="305" spans="1:10" ht="18">
      <c r="A305" s="82" t="s">
        <v>4</v>
      </c>
      <c r="B305" s="84" t="s">
        <v>118</v>
      </c>
      <c r="C305" s="26" t="s">
        <v>144</v>
      </c>
      <c r="D305" s="37">
        <v>10</v>
      </c>
      <c r="E305" s="6">
        <v>0.514</v>
      </c>
      <c r="F305" s="52">
        <f>G305*100/D305</f>
        <v>5.711111111111111</v>
      </c>
      <c r="G305" s="53">
        <f>E305/0.9</f>
        <v>0.5711111111111111</v>
      </c>
      <c r="H305" s="6">
        <v>0.262</v>
      </c>
      <c r="I305" s="52">
        <f>J305*100/D305</f>
        <v>2.911111111111111</v>
      </c>
      <c r="J305" s="53">
        <f>H305/0.9</f>
        <v>0.2911111111111111</v>
      </c>
    </row>
    <row r="306" spans="1:10" ht="17.25" customHeight="1">
      <c r="A306" s="82"/>
      <c r="B306" s="84"/>
      <c r="C306" s="26" t="s">
        <v>145</v>
      </c>
      <c r="D306" s="37">
        <v>6.3</v>
      </c>
      <c r="E306" s="56" t="s">
        <v>146</v>
      </c>
      <c r="F306" s="45" t="s">
        <v>146</v>
      </c>
      <c r="G306" s="45" t="s">
        <v>146</v>
      </c>
      <c r="H306" s="56" t="s">
        <v>146</v>
      </c>
      <c r="I306" s="45" t="s">
        <v>146</v>
      </c>
      <c r="J306" s="45" t="s">
        <v>146</v>
      </c>
    </row>
    <row r="307" spans="1:10" ht="3.75" customHeight="1">
      <c r="A307" s="17"/>
      <c r="B307" s="30"/>
      <c r="C307" s="28"/>
      <c r="D307" s="38"/>
      <c r="E307" s="6"/>
      <c r="F307" s="52"/>
      <c r="G307" s="53"/>
      <c r="H307" s="6"/>
      <c r="I307" s="52"/>
      <c r="J307" s="53"/>
    </row>
    <row r="308" spans="1:10" ht="17.25" customHeight="1">
      <c r="A308" s="80" t="s">
        <v>6</v>
      </c>
      <c r="B308" s="81" t="s">
        <v>119</v>
      </c>
      <c r="C308" s="26" t="s">
        <v>144</v>
      </c>
      <c r="D308" s="37">
        <v>1.6</v>
      </c>
      <c r="E308" s="6">
        <v>0.156</v>
      </c>
      <c r="F308" s="52">
        <f>G308*100/D308</f>
        <v>10.833333333333334</v>
      </c>
      <c r="G308" s="53">
        <f>E308/0.9</f>
        <v>0.17333333333333334</v>
      </c>
      <c r="H308" s="6">
        <v>0.032</v>
      </c>
      <c r="I308" s="52">
        <f>J308*100/D308</f>
        <v>2.222222222222222</v>
      </c>
      <c r="J308" s="53">
        <f>H308/0.9</f>
        <v>0.035555555555555556</v>
      </c>
    </row>
    <row r="309" spans="1:10" ht="18">
      <c r="A309" s="80"/>
      <c r="B309" s="81"/>
      <c r="C309" s="24" t="s">
        <v>145</v>
      </c>
      <c r="D309" s="36">
        <v>1.8</v>
      </c>
      <c r="E309" s="56" t="s">
        <v>146</v>
      </c>
      <c r="F309" s="45" t="s">
        <v>146</v>
      </c>
      <c r="G309" s="45" t="s">
        <v>146</v>
      </c>
      <c r="H309" s="56" t="s">
        <v>146</v>
      </c>
      <c r="I309" s="45" t="s">
        <v>146</v>
      </c>
      <c r="J309" s="45" t="s">
        <v>146</v>
      </c>
    </row>
    <row r="310" spans="1:10" ht="3.75" customHeight="1">
      <c r="A310" s="17"/>
      <c r="B310" s="30"/>
      <c r="C310" s="28"/>
      <c r="D310" s="38"/>
      <c r="E310" s="56" t="s">
        <v>146</v>
      </c>
      <c r="F310" s="45" t="s">
        <v>146</v>
      </c>
      <c r="G310" s="45" t="s">
        <v>146</v>
      </c>
      <c r="H310" s="56" t="s">
        <v>146</v>
      </c>
      <c r="I310" s="45" t="s">
        <v>146</v>
      </c>
      <c r="J310" s="45" t="s">
        <v>146</v>
      </c>
    </row>
    <row r="311" spans="1:10" ht="18">
      <c r="A311" s="80" t="s">
        <v>8</v>
      </c>
      <c r="B311" s="81" t="s">
        <v>120</v>
      </c>
      <c r="C311" s="24" t="s">
        <v>144</v>
      </c>
      <c r="D311" s="36">
        <v>1.6</v>
      </c>
      <c r="E311" s="6">
        <v>0.28</v>
      </c>
      <c r="F311" s="52">
        <f>G311*100/D311</f>
        <v>19.444444444444443</v>
      </c>
      <c r="G311" s="53">
        <f>E311/0.9</f>
        <v>0.3111111111111111</v>
      </c>
      <c r="H311" s="6">
        <v>0.049</v>
      </c>
      <c r="I311" s="52">
        <f>J311*100/D311</f>
        <v>3.4027777777777777</v>
      </c>
      <c r="J311" s="53">
        <f>H311/0.9</f>
        <v>0.05444444444444445</v>
      </c>
    </row>
    <row r="312" spans="1:10" ht="18">
      <c r="A312" s="80"/>
      <c r="B312" s="81"/>
      <c r="C312" s="24" t="s">
        <v>145</v>
      </c>
      <c r="D312" s="36">
        <v>2.5</v>
      </c>
      <c r="E312" s="56" t="s">
        <v>146</v>
      </c>
      <c r="F312" s="45" t="s">
        <v>146</v>
      </c>
      <c r="G312" s="45" t="s">
        <v>146</v>
      </c>
      <c r="H312" s="56" t="s">
        <v>146</v>
      </c>
      <c r="I312" s="45" t="s">
        <v>146</v>
      </c>
      <c r="J312" s="45" t="s">
        <v>146</v>
      </c>
    </row>
    <row r="313" spans="1:10" ht="3.75" customHeight="1">
      <c r="A313" s="17"/>
      <c r="B313" s="30"/>
      <c r="C313" s="28"/>
      <c r="D313" s="38"/>
      <c r="E313" s="56"/>
      <c r="F313" s="45"/>
      <c r="G313" s="45"/>
      <c r="H313" s="56"/>
      <c r="I313" s="45"/>
      <c r="J313" s="45"/>
    </row>
    <row r="314" spans="1:10" ht="18">
      <c r="A314" s="80" t="s">
        <v>10</v>
      </c>
      <c r="B314" s="81" t="s">
        <v>121</v>
      </c>
      <c r="C314" s="24" t="s">
        <v>144</v>
      </c>
      <c r="D314" s="36">
        <v>1.6</v>
      </c>
      <c r="E314" s="56" t="s">
        <v>146</v>
      </c>
      <c r="F314" s="45" t="s">
        <v>146</v>
      </c>
      <c r="G314" s="45" t="s">
        <v>146</v>
      </c>
      <c r="H314" s="56" t="s">
        <v>146</v>
      </c>
      <c r="I314" s="45" t="s">
        <v>146</v>
      </c>
      <c r="J314" s="45" t="s">
        <v>146</v>
      </c>
    </row>
    <row r="315" spans="1:10" ht="18">
      <c r="A315" s="80"/>
      <c r="B315" s="81"/>
      <c r="C315" s="24" t="s">
        <v>145</v>
      </c>
      <c r="D315" s="36">
        <v>1</v>
      </c>
      <c r="E315" s="6">
        <v>0.233</v>
      </c>
      <c r="F315" s="52">
        <f>G315*100/D315</f>
        <v>25.88888888888889</v>
      </c>
      <c r="G315" s="53">
        <f>E315/0.9</f>
        <v>0.2588888888888889</v>
      </c>
      <c r="H315" s="6">
        <v>0.063</v>
      </c>
      <c r="I315" s="52">
        <f>D315*100/1</f>
        <v>100</v>
      </c>
      <c r="J315" s="53">
        <f>H315/0.9</f>
        <v>0.06999999999999999</v>
      </c>
    </row>
    <row r="316" spans="1:10" ht="3.75" customHeight="1">
      <c r="A316" s="17"/>
      <c r="B316" s="30"/>
      <c r="C316" s="28"/>
      <c r="D316" s="38"/>
      <c r="E316" s="6"/>
      <c r="F316" s="52"/>
      <c r="G316" s="53"/>
      <c r="H316" s="6"/>
      <c r="I316" s="52"/>
      <c r="J316" s="53"/>
    </row>
    <row r="317" spans="1:10" ht="18">
      <c r="A317" s="80" t="s">
        <v>12</v>
      </c>
      <c r="B317" s="81" t="s">
        <v>122</v>
      </c>
      <c r="C317" s="24" t="s">
        <v>144</v>
      </c>
      <c r="D317" s="36">
        <v>1</v>
      </c>
      <c r="E317" s="56" t="s">
        <v>146</v>
      </c>
      <c r="F317" s="45" t="s">
        <v>146</v>
      </c>
      <c r="G317" s="45" t="s">
        <v>146</v>
      </c>
      <c r="H317" s="56" t="s">
        <v>146</v>
      </c>
      <c r="I317" s="45" t="s">
        <v>146</v>
      </c>
      <c r="J317" s="45" t="s">
        <v>146</v>
      </c>
    </row>
    <row r="318" spans="1:10" ht="18">
      <c r="A318" s="80"/>
      <c r="B318" s="81"/>
      <c r="C318" s="24" t="s">
        <v>145</v>
      </c>
      <c r="D318" s="36">
        <v>1</v>
      </c>
      <c r="E318" s="6">
        <v>0</v>
      </c>
      <c r="F318" s="52">
        <f>G318*100/D318</f>
        <v>0</v>
      </c>
      <c r="G318" s="53">
        <f>E318/0.9</f>
        <v>0</v>
      </c>
      <c r="H318" s="6">
        <v>0.015</v>
      </c>
      <c r="I318" s="52">
        <f>D318*100/1</f>
        <v>100</v>
      </c>
      <c r="J318" s="53">
        <f>H318/0.9</f>
        <v>0.016666666666666666</v>
      </c>
    </row>
    <row r="319" spans="1:10" ht="3.75" customHeight="1">
      <c r="A319" s="17"/>
      <c r="B319" s="30"/>
      <c r="C319" s="28"/>
      <c r="D319" s="38"/>
      <c r="E319" s="6"/>
      <c r="F319" s="16"/>
      <c r="G319" s="18"/>
      <c r="H319" s="7"/>
      <c r="I319" s="16"/>
      <c r="J319" s="18"/>
    </row>
    <row r="320" spans="1:10" ht="18">
      <c r="A320" s="80" t="s">
        <v>14</v>
      </c>
      <c r="B320" s="81" t="s">
        <v>123</v>
      </c>
      <c r="C320" s="24" t="s">
        <v>144</v>
      </c>
      <c r="D320" s="36">
        <v>1.6</v>
      </c>
      <c r="E320" s="79"/>
      <c r="F320" s="79"/>
      <c r="G320" s="79"/>
      <c r="H320" s="79"/>
      <c r="I320" s="79"/>
      <c r="J320" s="79"/>
    </row>
    <row r="321" spans="1:10" ht="18">
      <c r="A321" s="80"/>
      <c r="B321" s="81"/>
      <c r="C321" s="24" t="s">
        <v>145</v>
      </c>
      <c r="D321" s="36">
        <v>1.6</v>
      </c>
      <c r="E321" s="79"/>
      <c r="F321" s="79"/>
      <c r="G321" s="79"/>
      <c r="H321" s="79"/>
      <c r="I321" s="79"/>
      <c r="J321" s="79"/>
    </row>
    <row r="322" spans="1:10" ht="3.75" customHeight="1">
      <c r="A322" s="17"/>
      <c r="B322" s="30"/>
      <c r="C322" s="28"/>
      <c r="D322" s="38"/>
      <c r="E322" s="77"/>
      <c r="F322" s="78"/>
      <c r="G322" s="78"/>
      <c r="H322" s="77"/>
      <c r="I322" s="78"/>
      <c r="J322" s="78"/>
    </row>
    <row r="323" spans="1:10" ht="18">
      <c r="A323" s="80" t="s">
        <v>16</v>
      </c>
      <c r="B323" s="81" t="s">
        <v>124</v>
      </c>
      <c r="C323" s="24" t="s">
        <v>144</v>
      </c>
      <c r="D323" s="36">
        <v>1</v>
      </c>
      <c r="E323" s="6">
        <v>0.327</v>
      </c>
      <c r="F323" s="52">
        <f>G323*100/D323</f>
        <v>36.333333333333336</v>
      </c>
      <c r="G323" s="53">
        <f>E323/0.9</f>
        <v>0.36333333333333334</v>
      </c>
      <c r="H323" s="6">
        <v>0.096</v>
      </c>
      <c r="I323" s="52">
        <f>J323*100/D323</f>
        <v>10.666666666666666</v>
      </c>
      <c r="J323" s="53">
        <f>H323/0.9</f>
        <v>0.10666666666666666</v>
      </c>
    </row>
    <row r="324" spans="1:10" ht="18">
      <c r="A324" s="80"/>
      <c r="B324" s="81"/>
      <c r="C324" s="24" t="s">
        <v>145</v>
      </c>
      <c r="D324" s="36">
        <v>1</v>
      </c>
      <c r="E324" s="56" t="s">
        <v>146</v>
      </c>
      <c r="F324" s="45" t="s">
        <v>146</v>
      </c>
      <c r="G324" s="45" t="s">
        <v>146</v>
      </c>
      <c r="H324" s="56" t="s">
        <v>146</v>
      </c>
      <c r="I324" s="45" t="s">
        <v>146</v>
      </c>
      <c r="J324" s="45" t="s">
        <v>146</v>
      </c>
    </row>
    <row r="325" spans="1:10" ht="18">
      <c r="A325" s="75"/>
      <c r="B325" s="31" t="s">
        <v>151</v>
      </c>
      <c r="C325" s="31"/>
      <c r="D325" s="32">
        <f>D299+D300+D302+D303+D305+D306+D308+D309+D311+D312+D314+D315+D317+D318+D320+D321+D323+D324</f>
        <v>66.2</v>
      </c>
      <c r="E325" s="65">
        <f aca="true" t="shared" si="5" ref="E325:J325">E300+E302+E303+E305+E308+E311+E315+E318+E323</f>
        <v>2.9340000000000006</v>
      </c>
      <c r="F325" s="65">
        <f t="shared" si="5"/>
        <v>114.77072310405643</v>
      </c>
      <c r="G325" s="65">
        <f t="shared" si="5"/>
        <v>3.2600000000000002</v>
      </c>
      <c r="H325" s="65">
        <f t="shared" si="5"/>
        <v>1.153</v>
      </c>
      <c r="I325" s="65">
        <f t="shared" si="5"/>
        <v>226.4782627865961</v>
      </c>
      <c r="J325" s="65">
        <f t="shared" si="5"/>
        <v>1.281111111111111</v>
      </c>
    </row>
    <row r="326" spans="1:10" ht="18">
      <c r="A326" s="2"/>
      <c r="B326" s="31" t="s">
        <v>153</v>
      </c>
      <c r="C326" s="31"/>
      <c r="D326" s="32">
        <f>D57+D130+D187+D215+D296+D325</f>
        <v>1073.3</v>
      </c>
      <c r="E326" s="65">
        <f aca="true" t="shared" si="6" ref="E326:J326">E57+E130+E187+E215+E296+E325</f>
        <v>109.192</v>
      </c>
      <c r="F326" s="64">
        <f>G326*100/D326</f>
        <v>11.223698458544265</v>
      </c>
      <c r="G326" s="64">
        <f t="shared" si="6"/>
        <v>120.46395555555559</v>
      </c>
      <c r="H326" s="65">
        <f t="shared" si="6"/>
        <v>62.523999999999994</v>
      </c>
      <c r="I326" s="65">
        <f>J326*100/D326</f>
        <v>6.429844612151515</v>
      </c>
      <c r="J326" s="65">
        <f t="shared" si="6"/>
        <v>69.01152222222221</v>
      </c>
    </row>
    <row r="327" spans="1:10" ht="18">
      <c r="A327" s="2"/>
      <c r="B327" s="27"/>
      <c r="C327" s="24"/>
      <c r="D327" s="36"/>
      <c r="E327" s="56"/>
      <c r="F327" s="12"/>
      <c r="G327" s="12"/>
      <c r="H327" s="56"/>
      <c r="I327" s="12"/>
      <c r="J327" s="12"/>
    </row>
    <row r="328" spans="1:10" ht="18">
      <c r="A328" s="57"/>
      <c r="B328" s="57"/>
      <c r="C328" s="57"/>
      <c r="D328" s="57"/>
      <c r="E328" s="72"/>
      <c r="F328" s="58"/>
      <c r="G328" s="59"/>
      <c r="H328" s="72"/>
      <c r="I328" s="58"/>
      <c r="J328" s="42"/>
    </row>
    <row r="329" spans="1:10" ht="18">
      <c r="A329" s="57"/>
      <c r="B329" s="57"/>
      <c r="C329" s="57"/>
      <c r="D329" s="57"/>
      <c r="E329" s="72"/>
      <c r="F329" s="58"/>
      <c r="G329" s="59"/>
      <c r="H329" s="72"/>
      <c r="I329" s="58"/>
      <c r="J329" s="42"/>
    </row>
    <row r="330" spans="1:9" ht="18">
      <c r="A330" s="60"/>
      <c r="C330" s="60"/>
      <c r="D330" s="57"/>
      <c r="E330" s="57"/>
      <c r="F330" s="57"/>
      <c r="H330" s="57"/>
      <c r="I330" s="57"/>
    </row>
    <row r="331" spans="1:9" ht="18">
      <c r="A331" s="91"/>
      <c r="B331" s="91"/>
      <c r="C331" s="91"/>
      <c r="D331" s="91"/>
      <c r="E331" s="91"/>
      <c r="F331" s="91"/>
      <c r="G331" s="91"/>
      <c r="H331" s="91"/>
      <c r="I331" s="91"/>
    </row>
    <row r="335" spans="1:9" ht="18">
      <c r="A335" s="60"/>
      <c r="B335" s="60"/>
      <c r="C335" s="60"/>
      <c r="D335" s="60"/>
      <c r="F335" s="60"/>
      <c r="G335" s="60"/>
      <c r="I335" s="60"/>
    </row>
    <row r="336" spans="1:9" ht="18">
      <c r="A336" s="60"/>
      <c r="B336" s="60"/>
      <c r="C336" s="60"/>
      <c r="D336" s="60"/>
      <c r="F336" s="60"/>
      <c r="G336" s="60"/>
      <c r="I336" s="60"/>
    </row>
    <row r="337" spans="1:9" ht="18">
      <c r="A337" s="60"/>
      <c r="B337" s="60"/>
      <c r="C337" s="60"/>
      <c r="D337" s="60"/>
      <c r="F337" s="60"/>
      <c r="G337" s="60"/>
      <c r="I337" s="60"/>
    </row>
    <row r="338" spans="1:9" ht="18">
      <c r="A338" s="60"/>
      <c r="B338" s="60"/>
      <c r="C338" s="60"/>
      <c r="D338" s="60"/>
      <c r="F338" s="60"/>
      <c r="G338" s="60"/>
      <c r="I338" s="60"/>
    </row>
    <row r="339" spans="1:9" ht="18">
      <c r="A339" s="60"/>
      <c r="B339" s="60"/>
      <c r="C339" s="60"/>
      <c r="D339" s="60"/>
      <c r="F339" s="60"/>
      <c r="G339" s="60"/>
      <c r="I339" s="60"/>
    </row>
    <row r="340" spans="1:9" ht="18">
      <c r="A340" s="60"/>
      <c r="B340" s="60"/>
      <c r="C340" s="60"/>
      <c r="D340" s="60"/>
      <c r="F340" s="60"/>
      <c r="G340" s="60"/>
      <c r="I340" s="60"/>
    </row>
    <row r="341" spans="1:9" ht="18">
      <c r="A341" s="60"/>
      <c r="B341" s="60"/>
      <c r="C341" s="60"/>
      <c r="D341" s="60"/>
      <c r="F341" s="60"/>
      <c r="G341" s="60"/>
      <c r="I341" s="60"/>
    </row>
    <row r="342" spans="1:9" ht="18">
      <c r="A342" s="60"/>
      <c r="B342" s="60"/>
      <c r="C342" s="60"/>
      <c r="D342" s="60"/>
      <c r="F342" s="60"/>
      <c r="G342" s="60"/>
      <c r="I342" s="60"/>
    </row>
    <row r="343" spans="1:9" ht="18">
      <c r="A343" s="60"/>
      <c r="B343" s="60"/>
      <c r="C343" s="60"/>
      <c r="D343" s="60"/>
      <c r="F343" s="60"/>
      <c r="G343" s="60"/>
      <c r="I343" s="60"/>
    </row>
    <row r="344" spans="1:9" ht="18">
      <c r="A344" s="60"/>
      <c r="B344" s="60"/>
      <c r="C344" s="60"/>
      <c r="D344" s="60"/>
      <c r="F344" s="60"/>
      <c r="G344" s="60"/>
      <c r="I344" s="60"/>
    </row>
    <row r="345" spans="1:9" ht="18">
      <c r="A345" s="60"/>
      <c r="B345" s="60"/>
      <c r="C345" s="60"/>
      <c r="D345" s="60"/>
      <c r="F345" s="60"/>
      <c r="G345" s="60"/>
      <c r="I345" s="60"/>
    </row>
    <row r="346" spans="1:9" ht="18">
      <c r="A346" s="60"/>
      <c r="B346" s="60"/>
      <c r="C346" s="60"/>
      <c r="D346" s="60"/>
      <c r="F346" s="60"/>
      <c r="G346" s="60"/>
      <c r="I346" s="60"/>
    </row>
    <row r="347" spans="1:9" ht="18">
      <c r="A347" s="60"/>
      <c r="B347" s="60"/>
      <c r="C347" s="60"/>
      <c r="D347" s="60"/>
      <c r="F347" s="60"/>
      <c r="G347" s="60"/>
      <c r="I347" s="60"/>
    </row>
    <row r="348" spans="1:9" ht="18">
      <c r="A348" s="60"/>
      <c r="B348" s="60"/>
      <c r="C348" s="60"/>
      <c r="D348" s="60"/>
      <c r="F348" s="60"/>
      <c r="G348" s="60"/>
      <c r="I348" s="60"/>
    </row>
    <row r="349" spans="1:9" ht="18">
      <c r="A349" s="60"/>
      <c r="B349" s="60"/>
      <c r="C349" s="60"/>
      <c r="D349" s="60"/>
      <c r="F349" s="60"/>
      <c r="G349" s="60"/>
      <c r="I349" s="60"/>
    </row>
    <row r="350" spans="1:9" ht="18">
      <c r="A350" s="60"/>
      <c r="B350" s="60"/>
      <c r="C350" s="60"/>
      <c r="D350" s="60"/>
      <c r="F350" s="60"/>
      <c r="G350" s="60"/>
      <c r="I350" s="60"/>
    </row>
    <row r="351" spans="1:9" ht="18">
      <c r="A351" s="60"/>
      <c r="B351" s="60"/>
      <c r="C351" s="60"/>
      <c r="D351" s="60"/>
      <c r="F351" s="60"/>
      <c r="G351" s="60"/>
      <c r="I351" s="60"/>
    </row>
    <row r="352" spans="1:9" ht="18">
      <c r="A352" s="60"/>
      <c r="B352" s="60"/>
      <c r="C352" s="60"/>
      <c r="D352" s="60"/>
      <c r="F352" s="60"/>
      <c r="G352" s="60"/>
      <c r="I352" s="60"/>
    </row>
    <row r="353" spans="1:9" ht="18">
      <c r="A353" s="60"/>
      <c r="B353" s="60"/>
      <c r="C353" s="60"/>
      <c r="D353" s="60"/>
      <c r="F353" s="60"/>
      <c r="G353" s="60"/>
      <c r="I353" s="60"/>
    </row>
    <row r="354" spans="1:9" ht="18">
      <c r="A354" s="60"/>
      <c r="B354" s="60"/>
      <c r="C354" s="60"/>
      <c r="D354" s="60"/>
      <c r="F354" s="60"/>
      <c r="G354" s="60"/>
      <c r="I354" s="60"/>
    </row>
    <row r="355" spans="1:9" ht="18">
      <c r="A355" s="60"/>
      <c r="B355" s="60"/>
      <c r="C355" s="60"/>
      <c r="D355" s="60"/>
      <c r="F355" s="60"/>
      <c r="G355" s="60"/>
      <c r="I355" s="60"/>
    </row>
    <row r="356" spans="1:9" ht="18">
      <c r="A356" s="60"/>
      <c r="B356" s="60"/>
      <c r="C356" s="60"/>
      <c r="D356" s="60"/>
      <c r="F356" s="60"/>
      <c r="G356" s="60"/>
      <c r="I356" s="60"/>
    </row>
    <row r="357" spans="1:9" ht="18">
      <c r="A357" s="60"/>
      <c r="B357" s="60"/>
      <c r="C357" s="60"/>
      <c r="D357" s="60"/>
      <c r="F357" s="60"/>
      <c r="G357" s="60"/>
      <c r="I357" s="60"/>
    </row>
    <row r="358" spans="1:9" ht="18">
      <c r="A358" s="60"/>
      <c r="B358" s="60"/>
      <c r="C358" s="60"/>
      <c r="D358" s="60"/>
      <c r="F358" s="60"/>
      <c r="G358" s="60"/>
      <c r="I358" s="60"/>
    </row>
    <row r="359" spans="1:9" ht="18">
      <c r="A359" s="60"/>
      <c r="B359" s="60"/>
      <c r="C359" s="60"/>
      <c r="D359" s="60"/>
      <c r="F359" s="60"/>
      <c r="G359" s="60"/>
      <c r="I359" s="60"/>
    </row>
    <row r="360" spans="1:9" ht="18">
      <c r="A360" s="60"/>
      <c r="B360" s="60"/>
      <c r="C360" s="60"/>
      <c r="D360" s="60"/>
      <c r="F360" s="60"/>
      <c r="G360" s="60"/>
      <c r="I360" s="60"/>
    </row>
    <row r="361" spans="1:9" ht="18">
      <c r="A361" s="60"/>
      <c r="B361" s="60"/>
      <c r="C361" s="60"/>
      <c r="D361" s="60"/>
      <c r="F361" s="60"/>
      <c r="G361" s="60"/>
      <c r="I361" s="60"/>
    </row>
    <row r="362" spans="1:9" ht="18">
      <c r="A362" s="60"/>
      <c r="B362" s="60"/>
      <c r="C362" s="60"/>
      <c r="D362" s="60"/>
      <c r="F362" s="60"/>
      <c r="G362" s="60"/>
      <c r="I362" s="60"/>
    </row>
    <row r="363" spans="1:9" ht="18">
      <c r="A363" s="60"/>
      <c r="B363" s="60"/>
      <c r="C363" s="60"/>
      <c r="D363" s="60"/>
      <c r="F363" s="60"/>
      <c r="G363" s="60"/>
      <c r="I363" s="60"/>
    </row>
    <row r="364" spans="1:9" ht="18">
      <c r="A364" s="60"/>
      <c r="B364" s="60"/>
      <c r="C364" s="60"/>
      <c r="D364" s="60"/>
      <c r="F364" s="60"/>
      <c r="G364" s="60"/>
      <c r="I364" s="60"/>
    </row>
    <row r="365" spans="1:9" ht="18">
      <c r="A365" s="60"/>
      <c r="B365" s="60"/>
      <c r="C365" s="60"/>
      <c r="D365" s="60"/>
      <c r="F365" s="60"/>
      <c r="G365" s="60"/>
      <c r="I365" s="60"/>
    </row>
    <row r="366" spans="1:9" ht="18">
      <c r="A366" s="60"/>
      <c r="B366" s="60"/>
      <c r="C366" s="60"/>
      <c r="D366" s="60"/>
      <c r="F366" s="60"/>
      <c r="G366" s="60"/>
      <c r="I366" s="60"/>
    </row>
    <row r="367" spans="1:9" ht="18">
      <c r="A367" s="60"/>
      <c r="B367" s="60"/>
      <c r="C367" s="60"/>
      <c r="D367" s="60"/>
      <c r="F367" s="60"/>
      <c r="G367" s="60"/>
      <c r="I367" s="60"/>
    </row>
    <row r="368" spans="1:9" ht="18">
      <c r="A368" s="60"/>
      <c r="B368" s="60"/>
      <c r="C368" s="60"/>
      <c r="D368" s="60"/>
      <c r="F368" s="60"/>
      <c r="G368" s="60"/>
      <c r="I368" s="60"/>
    </row>
    <row r="369" spans="1:9" ht="18">
      <c r="A369" s="60"/>
      <c r="B369" s="60"/>
      <c r="C369" s="60"/>
      <c r="D369" s="60"/>
      <c r="F369" s="60"/>
      <c r="G369" s="60"/>
      <c r="I369" s="60"/>
    </row>
    <row r="370" spans="1:9" ht="18">
      <c r="A370" s="60"/>
      <c r="B370" s="60"/>
      <c r="C370" s="60"/>
      <c r="D370" s="60"/>
      <c r="F370" s="60"/>
      <c r="G370" s="60"/>
      <c r="I370" s="60"/>
    </row>
    <row r="371" spans="1:9" ht="18">
      <c r="A371" s="60"/>
      <c r="B371" s="60"/>
      <c r="C371" s="60"/>
      <c r="D371" s="60"/>
      <c r="F371" s="60"/>
      <c r="G371" s="60"/>
      <c r="I371" s="60"/>
    </row>
    <row r="372" spans="1:9" ht="18">
      <c r="A372" s="60"/>
      <c r="B372" s="60"/>
      <c r="C372" s="60"/>
      <c r="D372" s="60"/>
      <c r="F372" s="60"/>
      <c r="G372" s="60"/>
      <c r="I372" s="60"/>
    </row>
    <row r="373" spans="1:9" ht="18">
      <c r="A373" s="60"/>
      <c r="B373" s="60"/>
      <c r="C373" s="60"/>
      <c r="D373" s="60"/>
      <c r="F373" s="60"/>
      <c r="G373" s="60"/>
      <c r="I373" s="60"/>
    </row>
    <row r="374" spans="1:9" ht="18">
      <c r="A374" s="60"/>
      <c r="B374" s="60"/>
      <c r="C374" s="60"/>
      <c r="D374" s="60"/>
      <c r="F374" s="60"/>
      <c r="G374" s="60"/>
      <c r="I374" s="60"/>
    </row>
    <row r="375" spans="1:9" ht="18">
      <c r="A375" s="60"/>
      <c r="B375" s="60"/>
      <c r="C375" s="60"/>
      <c r="D375" s="60"/>
      <c r="F375" s="60"/>
      <c r="G375" s="60"/>
      <c r="I375" s="60"/>
    </row>
    <row r="376" spans="1:9" ht="18">
      <c r="A376" s="60"/>
      <c r="B376" s="60"/>
      <c r="C376" s="60"/>
      <c r="D376" s="60"/>
      <c r="F376" s="60"/>
      <c r="G376" s="60"/>
      <c r="I376" s="60"/>
    </row>
    <row r="377" spans="1:9" ht="18">
      <c r="A377" s="60"/>
      <c r="B377" s="60"/>
      <c r="C377" s="60"/>
      <c r="D377" s="60"/>
      <c r="F377" s="60"/>
      <c r="G377" s="60"/>
      <c r="I377" s="60"/>
    </row>
    <row r="378" spans="1:9" ht="18">
      <c r="A378" s="60"/>
      <c r="B378" s="60"/>
      <c r="C378" s="60"/>
      <c r="D378" s="60"/>
      <c r="F378" s="60"/>
      <c r="G378" s="60"/>
      <c r="I378" s="60"/>
    </row>
    <row r="379" spans="1:9" ht="18">
      <c r="A379" s="60"/>
      <c r="B379" s="60"/>
      <c r="C379" s="60"/>
      <c r="D379" s="60"/>
      <c r="F379" s="60"/>
      <c r="G379" s="60"/>
      <c r="I379" s="60"/>
    </row>
    <row r="380" spans="1:9" ht="18">
      <c r="A380" s="60"/>
      <c r="B380" s="60"/>
      <c r="C380" s="60"/>
      <c r="D380" s="60"/>
      <c r="F380" s="60"/>
      <c r="G380" s="60"/>
      <c r="I380" s="60"/>
    </row>
    <row r="381" spans="1:9" ht="18">
      <c r="A381" s="60"/>
      <c r="B381" s="60"/>
      <c r="C381" s="60"/>
      <c r="D381" s="60"/>
      <c r="F381" s="60"/>
      <c r="G381" s="60"/>
      <c r="I381" s="60"/>
    </row>
    <row r="382" spans="1:9" ht="18">
      <c r="A382" s="60"/>
      <c r="B382" s="60"/>
      <c r="C382" s="60"/>
      <c r="D382" s="60"/>
      <c r="F382" s="60"/>
      <c r="G382" s="60"/>
      <c r="I382" s="60"/>
    </row>
    <row r="383" spans="1:9" ht="18">
      <c r="A383" s="60"/>
      <c r="B383" s="60"/>
      <c r="C383" s="60"/>
      <c r="D383" s="60"/>
      <c r="F383" s="60"/>
      <c r="G383" s="60"/>
      <c r="I383" s="60"/>
    </row>
    <row r="384" spans="1:9" ht="18">
      <c r="A384" s="60"/>
      <c r="B384" s="60"/>
      <c r="C384" s="60"/>
      <c r="D384" s="60"/>
      <c r="F384" s="60"/>
      <c r="G384" s="60"/>
      <c r="I384" s="60"/>
    </row>
    <row r="385" spans="1:9" ht="18">
      <c r="A385" s="60"/>
      <c r="B385" s="60"/>
      <c r="C385" s="60"/>
      <c r="D385" s="60"/>
      <c r="F385" s="60"/>
      <c r="G385" s="60"/>
      <c r="I385" s="60"/>
    </row>
    <row r="386" spans="1:9" ht="18">
      <c r="A386" s="60"/>
      <c r="B386" s="60"/>
      <c r="C386" s="60"/>
      <c r="D386" s="60"/>
      <c r="F386" s="60"/>
      <c r="G386" s="60"/>
      <c r="I386" s="60"/>
    </row>
    <row r="387" spans="1:9" ht="18">
      <c r="A387" s="60"/>
      <c r="B387" s="60"/>
      <c r="C387" s="60"/>
      <c r="D387" s="60"/>
      <c r="F387" s="60"/>
      <c r="G387" s="60"/>
      <c r="I387" s="60"/>
    </row>
    <row r="388" spans="4:7" ht="18">
      <c r="D388" s="54"/>
      <c r="F388" s="54"/>
      <c r="G388" s="54"/>
    </row>
    <row r="389" spans="4:7" ht="18">
      <c r="D389" s="54"/>
      <c r="F389" s="54"/>
      <c r="G389" s="54"/>
    </row>
    <row r="390" spans="4:7" ht="18">
      <c r="D390" s="54"/>
      <c r="F390" s="54"/>
      <c r="G390" s="54"/>
    </row>
    <row r="391" spans="4:7" ht="18">
      <c r="D391" s="54"/>
      <c r="F391" s="54"/>
      <c r="G391" s="54"/>
    </row>
    <row r="392" spans="4:7" ht="18">
      <c r="D392" s="54"/>
      <c r="F392" s="54"/>
      <c r="G392" s="54"/>
    </row>
    <row r="393" spans="4:7" ht="18">
      <c r="D393" s="54"/>
      <c r="F393" s="54"/>
      <c r="G393" s="54"/>
    </row>
    <row r="394" spans="4:7" ht="18">
      <c r="D394" s="54"/>
      <c r="F394" s="54"/>
      <c r="G394" s="54"/>
    </row>
    <row r="395" spans="4:7" ht="18">
      <c r="D395" s="54"/>
      <c r="F395" s="54"/>
      <c r="G395" s="54"/>
    </row>
    <row r="396" spans="4:7" ht="18">
      <c r="D396" s="54"/>
      <c r="F396" s="54"/>
      <c r="G396" s="54"/>
    </row>
    <row r="397" spans="4:7" ht="18">
      <c r="D397" s="54"/>
      <c r="F397" s="54"/>
      <c r="G397" s="54"/>
    </row>
    <row r="398" spans="4:7" ht="18">
      <c r="D398" s="54"/>
      <c r="F398" s="54"/>
      <c r="G398" s="54"/>
    </row>
    <row r="399" spans="4:7" ht="18">
      <c r="D399" s="54"/>
      <c r="F399" s="54"/>
      <c r="G399" s="54"/>
    </row>
    <row r="400" spans="4:7" ht="18">
      <c r="D400" s="54"/>
      <c r="F400" s="54"/>
      <c r="G400" s="54"/>
    </row>
    <row r="401" spans="4:7" ht="18">
      <c r="D401" s="54"/>
      <c r="F401" s="54"/>
      <c r="G401" s="54"/>
    </row>
    <row r="402" spans="4:7" ht="18">
      <c r="D402" s="54"/>
      <c r="F402" s="54"/>
      <c r="G402" s="54"/>
    </row>
    <row r="403" spans="4:7" ht="18">
      <c r="D403" s="54"/>
      <c r="F403" s="54"/>
      <c r="G403" s="54"/>
    </row>
    <row r="404" spans="4:7" ht="18">
      <c r="D404" s="54"/>
      <c r="F404" s="54"/>
      <c r="G404" s="54"/>
    </row>
    <row r="405" spans="4:7" ht="18">
      <c r="D405" s="54"/>
      <c r="F405" s="54"/>
      <c r="G405" s="54"/>
    </row>
    <row r="406" spans="4:7" ht="18">
      <c r="D406" s="54"/>
      <c r="F406" s="54"/>
      <c r="G406" s="54"/>
    </row>
    <row r="407" spans="4:7" ht="18">
      <c r="D407" s="54"/>
      <c r="F407" s="54"/>
      <c r="G407" s="54"/>
    </row>
    <row r="408" spans="4:7" ht="18">
      <c r="D408" s="54"/>
      <c r="F408" s="54"/>
      <c r="G408" s="54"/>
    </row>
    <row r="409" spans="4:7" ht="18">
      <c r="D409" s="54"/>
      <c r="F409" s="54"/>
      <c r="G409" s="54"/>
    </row>
    <row r="410" spans="4:7" ht="18">
      <c r="D410" s="54"/>
      <c r="F410" s="54"/>
      <c r="G410" s="54"/>
    </row>
    <row r="411" spans="4:7" ht="18">
      <c r="D411" s="54"/>
      <c r="F411" s="54"/>
      <c r="G411" s="54"/>
    </row>
    <row r="412" spans="4:7" ht="18">
      <c r="D412" s="54"/>
      <c r="F412" s="54"/>
      <c r="G412" s="54"/>
    </row>
    <row r="413" spans="4:7" ht="18">
      <c r="D413" s="54"/>
      <c r="F413" s="54"/>
      <c r="G413" s="54"/>
    </row>
    <row r="414" spans="4:7" ht="18">
      <c r="D414" s="54"/>
      <c r="F414" s="54"/>
      <c r="G414" s="54"/>
    </row>
    <row r="415" spans="4:7" ht="18">
      <c r="D415" s="54"/>
      <c r="F415" s="54"/>
      <c r="G415" s="54"/>
    </row>
    <row r="416" spans="4:7" ht="18">
      <c r="D416" s="54"/>
      <c r="F416" s="54"/>
      <c r="G416" s="54"/>
    </row>
    <row r="417" spans="4:7" ht="18">
      <c r="D417" s="54"/>
      <c r="F417" s="54"/>
      <c r="G417" s="54"/>
    </row>
    <row r="418" spans="4:7" ht="18">
      <c r="D418" s="54"/>
      <c r="F418" s="54"/>
      <c r="G418" s="54"/>
    </row>
    <row r="419" spans="4:7" ht="18">
      <c r="D419" s="54"/>
      <c r="F419" s="54"/>
      <c r="G419" s="54"/>
    </row>
    <row r="420" spans="4:7" ht="18">
      <c r="D420" s="54"/>
      <c r="F420" s="54"/>
      <c r="G420" s="54"/>
    </row>
    <row r="421" spans="4:7" ht="18">
      <c r="D421" s="54"/>
      <c r="F421" s="54"/>
      <c r="G421" s="54"/>
    </row>
    <row r="422" spans="4:7" ht="18">
      <c r="D422" s="54"/>
      <c r="F422" s="54"/>
      <c r="G422" s="54"/>
    </row>
    <row r="423" spans="4:7" ht="18">
      <c r="D423" s="54"/>
      <c r="F423" s="54"/>
      <c r="G423" s="54"/>
    </row>
    <row r="424" spans="4:7" ht="18">
      <c r="D424" s="54"/>
      <c r="F424" s="54"/>
      <c r="G424" s="54"/>
    </row>
    <row r="425" spans="4:7" ht="18">
      <c r="D425" s="54"/>
      <c r="F425" s="54"/>
      <c r="G425" s="54"/>
    </row>
    <row r="426" spans="4:7" ht="18">
      <c r="D426" s="54"/>
      <c r="F426" s="54"/>
      <c r="G426" s="54"/>
    </row>
    <row r="427" spans="4:7" ht="18">
      <c r="D427" s="54"/>
      <c r="F427" s="54"/>
      <c r="G427" s="54"/>
    </row>
    <row r="428" spans="4:7" ht="18">
      <c r="D428" s="54"/>
      <c r="F428" s="54"/>
      <c r="G428" s="54"/>
    </row>
    <row r="429" spans="4:7" ht="18">
      <c r="D429" s="54"/>
      <c r="F429" s="54"/>
      <c r="G429" s="54"/>
    </row>
    <row r="430" spans="4:7" ht="18">
      <c r="D430" s="54"/>
      <c r="F430" s="54"/>
      <c r="G430" s="54"/>
    </row>
    <row r="431" spans="4:7" ht="18">
      <c r="D431" s="54"/>
      <c r="F431" s="54"/>
      <c r="G431" s="54"/>
    </row>
    <row r="432" spans="4:7" ht="18">
      <c r="D432" s="54"/>
      <c r="F432" s="54"/>
      <c r="G432" s="54"/>
    </row>
    <row r="433" spans="4:7" ht="18">
      <c r="D433" s="54"/>
      <c r="F433" s="54"/>
      <c r="G433" s="54"/>
    </row>
    <row r="434" spans="4:7" ht="18">
      <c r="D434" s="54"/>
      <c r="F434" s="54"/>
      <c r="G434" s="54"/>
    </row>
    <row r="435" spans="4:7" ht="18">
      <c r="D435" s="54"/>
      <c r="F435" s="54"/>
      <c r="G435" s="54"/>
    </row>
    <row r="436" spans="4:7" ht="18">
      <c r="D436" s="54"/>
      <c r="F436" s="54"/>
      <c r="G436" s="54"/>
    </row>
    <row r="437" spans="4:7" ht="18">
      <c r="D437" s="54"/>
      <c r="F437" s="54"/>
      <c r="G437" s="54"/>
    </row>
    <row r="438" spans="4:7" ht="18">
      <c r="D438" s="54"/>
      <c r="F438" s="54"/>
      <c r="G438" s="54"/>
    </row>
    <row r="439" spans="4:7" ht="18">
      <c r="D439" s="54"/>
      <c r="F439" s="54"/>
      <c r="G439" s="54"/>
    </row>
    <row r="440" spans="4:7" ht="18">
      <c r="D440" s="54"/>
      <c r="F440" s="54"/>
      <c r="G440" s="54"/>
    </row>
    <row r="441" spans="4:7" ht="18">
      <c r="D441" s="54"/>
      <c r="F441" s="54"/>
      <c r="G441" s="54"/>
    </row>
    <row r="442" spans="4:7" ht="18">
      <c r="D442" s="54"/>
      <c r="F442" s="54"/>
      <c r="G442" s="54"/>
    </row>
    <row r="443" spans="4:7" ht="18">
      <c r="D443" s="54"/>
      <c r="F443" s="54"/>
      <c r="G443" s="54"/>
    </row>
    <row r="444" spans="4:7" ht="18">
      <c r="D444" s="54"/>
      <c r="F444" s="54"/>
      <c r="G444" s="54"/>
    </row>
    <row r="445" spans="4:7" ht="18">
      <c r="D445" s="54"/>
      <c r="F445" s="54"/>
      <c r="G445" s="54"/>
    </row>
    <row r="446" spans="4:7" ht="18">
      <c r="D446" s="54"/>
      <c r="F446" s="54"/>
      <c r="G446" s="54"/>
    </row>
    <row r="447" spans="4:7" ht="18">
      <c r="D447" s="54"/>
      <c r="F447" s="54"/>
      <c r="G447" s="54"/>
    </row>
    <row r="448" spans="4:7" ht="18">
      <c r="D448" s="54"/>
      <c r="F448" s="54"/>
      <c r="G448" s="54"/>
    </row>
    <row r="449" spans="4:7" ht="18">
      <c r="D449" s="54"/>
      <c r="F449" s="54"/>
      <c r="G449" s="54"/>
    </row>
    <row r="450" spans="4:7" ht="18">
      <c r="D450" s="54"/>
      <c r="F450" s="54"/>
      <c r="G450" s="54"/>
    </row>
    <row r="451" spans="4:7" ht="18">
      <c r="D451" s="54"/>
      <c r="F451" s="54"/>
      <c r="G451" s="54"/>
    </row>
    <row r="452" spans="4:7" ht="18">
      <c r="D452" s="54"/>
      <c r="F452" s="54"/>
      <c r="G452" s="54"/>
    </row>
    <row r="453" spans="4:7" ht="18">
      <c r="D453" s="54"/>
      <c r="F453" s="54"/>
      <c r="G453" s="54"/>
    </row>
    <row r="454" spans="4:7" ht="18">
      <c r="D454" s="54"/>
      <c r="F454" s="54"/>
      <c r="G454" s="54"/>
    </row>
    <row r="455" spans="4:7" ht="18">
      <c r="D455" s="54"/>
      <c r="F455" s="54"/>
      <c r="G455" s="54"/>
    </row>
    <row r="456" spans="4:7" ht="18">
      <c r="D456" s="54"/>
      <c r="F456" s="54"/>
      <c r="G456" s="54"/>
    </row>
    <row r="457" spans="4:7" ht="18">
      <c r="D457" s="54"/>
      <c r="F457" s="54"/>
      <c r="G457" s="54"/>
    </row>
    <row r="458" spans="4:7" ht="18">
      <c r="D458" s="54"/>
      <c r="F458" s="54"/>
      <c r="G458" s="54"/>
    </row>
    <row r="459" spans="4:7" ht="18">
      <c r="D459" s="54"/>
      <c r="F459" s="54"/>
      <c r="G459" s="54"/>
    </row>
    <row r="460" spans="4:7" ht="18">
      <c r="D460" s="54"/>
      <c r="F460" s="54"/>
      <c r="G460" s="54"/>
    </row>
    <row r="461" spans="4:7" ht="18">
      <c r="D461" s="54"/>
      <c r="F461" s="54"/>
      <c r="G461" s="54"/>
    </row>
    <row r="462" spans="4:7" ht="18">
      <c r="D462" s="54"/>
      <c r="F462" s="54"/>
      <c r="G462" s="54"/>
    </row>
    <row r="463" spans="4:7" ht="18">
      <c r="D463" s="54"/>
      <c r="F463" s="54"/>
      <c r="G463" s="54"/>
    </row>
    <row r="464" spans="4:7" ht="18">
      <c r="D464" s="54"/>
      <c r="F464" s="54"/>
      <c r="G464" s="54"/>
    </row>
    <row r="465" spans="4:7" ht="18">
      <c r="D465" s="54"/>
      <c r="F465" s="54"/>
      <c r="G465" s="54"/>
    </row>
    <row r="466" spans="4:7" ht="18">
      <c r="D466" s="54"/>
      <c r="F466" s="54"/>
      <c r="G466" s="54"/>
    </row>
    <row r="467" spans="4:7" ht="18">
      <c r="D467" s="54"/>
      <c r="F467" s="54"/>
      <c r="G467" s="54"/>
    </row>
    <row r="468" spans="4:7" ht="18">
      <c r="D468" s="54"/>
      <c r="F468" s="54"/>
      <c r="G468" s="54"/>
    </row>
    <row r="469" spans="4:7" ht="18">
      <c r="D469" s="54"/>
      <c r="F469" s="54"/>
      <c r="G469" s="54"/>
    </row>
    <row r="470" spans="4:7" ht="18">
      <c r="D470" s="54"/>
      <c r="F470" s="54"/>
      <c r="G470" s="54"/>
    </row>
    <row r="471" spans="4:7" ht="18">
      <c r="D471" s="54"/>
      <c r="F471" s="54"/>
      <c r="G471" s="54"/>
    </row>
    <row r="472" spans="4:7" ht="18">
      <c r="D472" s="54"/>
      <c r="F472" s="54"/>
      <c r="G472" s="54"/>
    </row>
    <row r="473" spans="4:7" ht="18">
      <c r="D473" s="54"/>
      <c r="F473" s="54"/>
      <c r="G473" s="54"/>
    </row>
    <row r="474" spans="4:7" ht="18">
      <c r="D474" s="54"/>
      <c r="F474" s="54"/>
      <c r="G474" s="54"/>
    </row>
    <row r="475" spans="4:7" ht="18">
      <c r="D475" s="54"/>
      <c r="F475" s="54"/>
      <c r="G475" s="54"/>
    </row>
    <row r="476" spans="4:7" ht="18">
      <c r="D476" s="54"/>
      <c r="F476" s="54"/>
      <c r="G476" s="54"/>
    </row>
    <row r="477" spans="4:7" ht="18">
      <c r="D477" s="54"/>
      <c r="F477" s="54"/>
      <c r="G477" s="54"/>
    </row>
    <row r="478" spans="4:7" ht="18">
      <c r="D478" s="54"/>
      <c r="F478" s="54"/>
      <c r="G478" s="54"/>
    </row>
    <row r="479" spans="4:7" ht="18">
      <c r="D479" s="54"/>
      <c r="F479" s="54"/>
      <c r="G479" s="54"/>
    </row>
    <row r="480" spans="4:7" ht="18">
      <c r="D480" s="54"/>
      <c r="F480" s="54"/>
      <c r="G480" s="54"/>
    </row>
    <row r="481" spans="4:7" ht="18">
      <c r="D481" s="54"/>
      <c r="F481" s="54"/>
      <c r="G481" s="54"/>
    </row>
    <row r="482" spans="4:7" ht="18">
      <c r="D482" s="54"/>
      <c r="F482" s="54"/>
      <c r="G482" s="54"/>
    </row>
    <row r="483" spans="4:7" ht="18">
      <c r="D483" s="54"/>
      <c r="F483" s="54"/>
      <c r="G483" s="54"/>
    </row>
    <row r="484" spans="4:7" ht="18">
      <c r="D484" s="54"/>
      <c r="F484" s="54"/>
      <c r="G484" s="54"/>
    </row>
    <row r="485" spans="4:7" ht="18">
      <c r="D485" s="54"/>
      <c r="F485" s="54"/>
      <c r="G485" s="54"/>
    </row>
    <row r="486" spans="4:7" ht="18">
      <c r="D486" s="54"/>
      <c r="F486" s="54"/>
      <c r="G486" s="54"/>
    </row>
    <row r="487" spans="4:7" ht="18">
      <c r="D487" s="54"/>
      <c r="F487" s="54"/>
      <c r="G487" s="54"/>
    </row>
    <row r="488" spans="4:7" ht="18">
      <c r="D488" s="54"/>
      <c r="F488" s="54"/>
      <c r="G488" s="54"/>
    </row>
    <row r="489" spans="4:7" ht="18">
      <c r="D489" s="54"/>
      <c r="F489" s="54"/>
      <c r="G489" s="54"/>
    </row>
    <row r="490" spans="4:7" ht="18">
      <c r="D490" s="54"/>
      <c r="F490" s="54"/>
      <c r="G490" s="54"/>
    </row>
    <row r="491" spans="4:7" ht="18">
      <c r="D491" s="54"/>
      <c r="F491" s="54"/>
      <c r="G491" s="54"/>
    </row>
    <row r="492" spans="4:7" ht="18">
      <c r="D492" s="54"/>
      <c r="F492" s="54"/>
      <c r="G492" s="54"/>
    </row>
    <row r="493" spans="4:7" ht="18">
      <c r="D493" s="54"/>
      <c r="F493" s="54"/>
      <c r="G493" s="54"/>
    </row>
    <row r="494" spans="4:7" ht="18">
      <c r="D494" s="54"/>
      <c r="F494" s="54"/>
      <c r="G494" s="54"/>
    </row>
    <row r="495" spans="4:7" ht="18">
      <c r="D495" s="54"/>
      <c r="F495" s="54"/>
      <c r="G495" s="54"/>
    </row>
    <row r="496" spans="4:7" ht="18">
      <c r="D496" s="54"/>
      <c r="F496" s="54"/>
      <c r="G496" s="54"/>
    </row>
    <row r="497" spans="4:7" ht="18">
      <c r="D497" s="54"/>
      <c r="F497" s="54"/>
      <c r="G497" s="54"/>
    </row>
    <row r="498" spans="4:7" ht="18">
      <c r="D498" s="54"/>
      <c r="F498" s="54"/>
      <c r="G498" s="54"/>
    </row>
    <row r="499" spans="4:7" ht="18">
      <c r="D499" s="54"/>
      <c r="F499" s="54"/>
      <c r="G499" s="54"/>
    </row>
    <row r="500" spans="4:7" ht="18">
      <c r="D500" s="54"/>
      <c r="F500" s="54"/>
      <c r="G500" s="54"/>
    </row>
    <row r="501" spans="4:7" ht="18">
      <c r="D501" s="54"/>
      <c r="F501" s="54"/>
      <c r="G501" s="54"/>
    </row>
    <row r="502" spans="4:7" ht="18">
      <c r="D502" s="54"/>
      <c r="F502" s="54"/>
      <c r="G502" s="54"/>
    </row>
    <row r="503" spans="4:7" ht="18">
      <c r="D503" s="54"/>
      <c r="F503" s="54"/>
      <c r="G503" s="54"/>
    </row>
    <row r="504" spans="4:7" ht="18">
      <c r="D504" s="54"/>
      <c r="F504" s="54"/>
      <c r="G504" s="54"/>
    </row>
    <row r="505" spans="4:7" ht="18">
      <c r="D505" s="54"/>
      <c r="F505" s="54"/>
      <c r="G505" s="54"/>
    </row>
    <row r="506" spans="4:7" ht="18">
      <c r="D506" s="54"/>
      <c r="F506" s="54"/>
      <c r="G506" s="54"/>
    </row>
    <row r="507" spans="4:7" ht="18">
      <c r="D507" s="54"/>
      <c r="F507" s="54"/>
      <c r="G507" s="54"/>
    </row>
    <row r="508" spans="4:7" ht="18">
      <c r="D508" s="54"/>
      <c r="F508" s="54"/>
      <c r="G508" s="54"/>
    </row>
    <row r="509" spans="4:7" ht="18">
      <c r="D509" s="54"/>
      <c r="F509" s="54"/>
      <c r="G509" s="54"/>
    </row>
    <row r="510" spans="4:7" ht="18">
      <c r="D510" s="54"/>
      <c r="F510" s="54"/>
      <c r="G510" s="54"/>
    </row>
    <row r="511" spans="4:7" ht="18">
      <c r="D511" s="54"/>
      <c r="F511" s="54"/>
      <c r="G511" s="54"/>
    </row>
    <row r="512" spans="4:7" ht="18">
      <c r="D512" s="54"/>
      <c r="F512" s="54"/>
      <c r="G512" s="54"/>
    </row>
    <row r="513" spans="4:7" ht="18">
      <c r="D513" s="54"/>
      <c r="F513" s="54"/>
      <c r="G513" s="54"/>
    </row>
    <row r="514" spans="4:7" ht="18">
      <c r="D514" s="54"/>
      <c r="F514" s="54"/>
      <c r="G514" s="54"/>
    </row>
    <row r="515" spans="4:7" ht="18">
      <c r="D515" s="54"/>
      <c r="F515" s="54"/>
      <c r="G515" s="54"/>
    </row>
    <row r="516" spans="4:7" ht="18">
      <c r="D516" s="54"/>
      <c r="F516" s="54"/>
      <c r="G516" s="54"/>
    </row>
    <row r="517" spans="4:7" ht="18">
      <c r="D517" s="54"/>
      <c r="F517" s="54"/>
      <c r="G517" s="54"/>
    </row>
    <row r="518" spans="4:7" ht="18">
      <c r="D518" s="54"/>
      <c r="F518" s="54"/>
      <c r="G518" s="54"/>
    </row>
    <row r="519" spans="4:7" ht="18">
      <c r="D519" s="54"/>
      <c r="F519" s="54"/>
      <c r="G519" s="54"/>
    </row>
    <row r="520" spans="4:7" ht="18">
      <c r="D520" s="54"/>
      <c r="F520" s="54"/>
      <c r="G520" s="54"/>
    </row>
    <row r="521" spans="4:7" ht="18">
      <c r="D521" s="54"/>
      <c r="F521" s="54"/>
      <c r="G521" s="54"/>
    </row>
    <row r="522" spans="4:7" ht="18">
      <c r="D522" s="54"/>
      <c r="F522" s="54"/>
      <c r="G522" s="54"/>
    </row>
    <row r="523" spans="4:7" ht="18">
      <c r="D523" s="54"/>
      <c r="F523" s="54"/>
      <c r="G523" s="54"/>
    </row>
    <row r="524" spans="4:7" ht="18">
      <c r="D524" s="54"/>
      <c r="F524" s="54"/>
      <c r="G524" s="54"/>
    </row>
    <row r="525" spans="4:7" ht="18">
      <c r="D525" s="54"/>
      <c r="F525" s="54"/>
      <c r="G525" s="54"/>
    </row>
    <row r="526" spans="4:7" ht="18">
      <c r="D526" s="54"/>
      <c r="F526" s="54"/>
      <c r="G526" s="54"/>
    </row>
    <row r="527" spans="4:7" ht="18">
      <c r="D527" s="54"/>
      <c r="F527" s="54"/>
      <c r="G527" s="54"/>
    </row>
    <row r="528" spans="4:7" ht="18">
      <c r="D528" s="54"/>
      <c r="F528" s="54"/>
      <c r="G528" s="54"/>
    </row>
    <row r="529" spans="4:7" ht="18">
      <c r="D529" s="54"/>
      <c r="F529" s="54"/>
      <c r="G529" s="54"/>
    </row>
    <row r="530" spans="4:7" ht="18">
      <c r="D530" s="54"/>
      <c r="F530" s="54"/>
      <c r="G530" s="54"/>
    </row>
    <row r="531" spans="4:7" ht="18">
      <c r="D531" s="54"/>
      <c r="F531" s="54"/>
      <c r="G531" s="54"/>
    </row>
    <row r="532" spans="4:7" ht="18">
      <c r="D532" s="54"/>
      <c r="F532" s="54"/>
      <c r="G532" s="54"/>
    </row>
    <row r="533" spans="4:7" ht="18">
      <c r="D533" s="54"/>
      <c r="F533" s="54"/>
      <c r="G533" s="54"/>
    </row>
    <row r="534" spans="4:7" ht="18">
      <c r="D534" s="54"/>
      <c r="F534" s="54"/>
      <c r="G534" s="54"/>
    </row>
    <row r="535" spans="4:7" ht="18">
      <c r="D535" s="54"/>
      <c r="F535" s="54"/>
      <c r="G535" s="54"/>
    </row>
    <row r="536" spans="4:7" ht="18">
      <c r="D536" s="54"/>
      <c r="F536" s="54"/>
      <c r="G536" s="54"/>
    </row>
    <row r="537" spans="4:7" ht="18">
      <c r="D537" s="54"/>
      <c r="F537" s="54"/>
      <c r="G537" s="54"/>
    </row>
    <row r="538" spans="4:7" ht="18">
      <c r="D538" s="54"/>
      <c r="F538" s="54"/>
      <c r="G538" s="54"/>
    </row>
    <row r="539" spans="4:7" ht="18">
      <c r="D539" s="54"/>
      <c r="F539" s="54"/>
      <c r="G539" s="54"/>
    </row>
    <row r="540" spans="4:7" ht="18">
      <c r="D540" s="54"/>
      <c r="F540" s="54"/>
      <c r="G540" s="54"/>
    </row>
    <row r="541" spans="4:7" ht="18">
      <c r="D541" s="54"/>
      <c r="F541" s="54"/>
      <c r="G541" s="54"/>
    </row>
    <row r="542" spans="4:7" ht="18">
      <c r="D542" s="54"/>
      <c r="F542" s="54"/>
      <c r="G542" s="54"/>
    </row>
    <row r="543" spans="4:7" ht="18">
      <c r="D543" s="54"/>
      <c r="F543" s="54"/>
      <c r="G543" s="54"/>
    </row>
    <row r="544" spans="4:7" ht="18">
      <c r="D544" s="54"/>
      <c r="F544" s="54"/>
      <c r="G544" s="54"/>
    </row>
    <row r="545" spans="4:7" ht="18">
      <c r="D545" s="54"/>
      <c r="F545" s="54"/>
      <c r="G545" s="54"/>
    </row>
    <row r="546" spans="4:7" ht="18">
      <c r="D546" s="54"/>
      <c r="F546" s="54"/>
      <c r="G546" s="54"/>
    </row>
    <row r="547" spans="4:7" ht="18">
      <c r="D547" s="54"/>
      <c r="F547" s="54"/>
      <c r="G547" s="54"/>
    </row>
    <row r="548" spans="4:7" ht="18">
      <c r="D548" s="54"/>
      <c r="F548" s="54"/>
      <c r="G548" s="54"/>
    </row>
    <row r="549" spans="4:7" ht="18">
      <c r="D549" s="54"/>
      <c r="F549" s="54"/>
      <c r="G549" s="54"/>
    </row>
    <row r="550" spans="4:7" ht="18">
      <c r="D550" s="54"/>
      <c r="F550" s="54"/>
      <c r="G550" s="54"/>
    </row>
    <row r="551" spans="4:7" ht="18">
      <c r="D551" s="54"/>
      <c r="F551" s="54"/>
      <c r="G551" s="54"/>
    </row>
    <row r="552" spans="4:7" ht="18">
      <c r="D552" s="54"/>
      <c r="F552" s="54"/>
      <c r="G552" s="54"/>
    </row>
    <row r="553" spans="4:7" ht="18">
      <c r="D553" s="54"/>
      <c r="F553" s="54"/>
      <c r="G553" s="54"/>
    </row>
    <row r="554" spans="4:7" ht="18">
      <c r="D554" s="54"/>
      <c r="F554" s="54"/>
      <c r="G554" s="54"/>
    </row>
    <row r="555" spans="4:7" ht="18">
      <c r="D555" s="54"/>
      <c r="F555" s="54"/>
      <c r="G555" s="54"/>
    </row>
    <row r="556" spans="4:7" ht="18">
      <c r="D556" s="54"/>
      <c r="F556" s="54"/>
      <c r="G556" s="54"/>
    </row>
    <row r="557" spans="4:7" ht="18">
      <c r="D557" s="54"/>
      <c r="F557" s="54"/>
      <c r="G557" s="54"/>
    </row>
    <row r="558" spans="4:7" ht="18">
      <c r="D558" s="54"/>
      <c r="F558" s="54"/>
      <c r="G558" s="54"/>
    </row>
    <row r="559" spans="4:7" ht="18">
      <c r="D559" s="54"/>
      <c r="F559" s="54"/>
      <c r="G559" s="54"/>
    </row>
    <row r="560" spans="4:7" ht="18">
      <c r="D560" s="54"/>
      <c r="F560" s="54"/>
      <c r="G560" s="54"/>
    </row>
    <row r="561" spans="4:7" ht="18">
      <c r="D561" s="54"/>
      <c r="F561" s="54"/>
      <c r="G561" s="54"/>
    </row>
    <row r="562" spans="4:7" ht="18">
      <c r="D562" s="54"/>
      <c r="F562" s="54"/>
      <c r="G562" s="54"/>
    </row>
    <row r="563" spans="4:7" ht="18">
      <c r="D563" s="54"/>
      <c r="F563" s="54"/>
      <c r="G563" s="54"/>
    </row>
    <row r="564" spans="4:7" ht="18">
      <c r="D564" s="54"/>
      <c r="F564" s="54"/>
      <c r="G564" s="54"/>
    </row>
    <row r="565" spans="4:7" ht="18">
      <c r="D565" s="54"/>
      <c r="F565" s="54"/>
      <c r="G565" s="54"/>
    </row>
    <row r="566" spans="4:7" ht="18">
      <c r="D566" s="54"/>
      <c r="F566" s="54"/>
      <c r="G566" s="54"/>
    </row>
    <row r="567" spans="4:7" ht="18">
      <c r="D567" s="54"/>
      <c r="F567" s="54"/>
      <c r="G567" s="54"/>
    </row>
    <row r="568" spans="4:7" ht="18">
      <c r="D568" s="54"/>
      <c r="F568" s="54"/>
      <c r="G568" s="54"/>
    </row>
    <row r="569" spans="4:7" ht="18">
      <c r="D569" s="54"/>
      <c r="F569" s="54"/>
      <c r="G569" s="54"/>
    </row>
    <row r="570" spans="4:7" ht="18">
      <c r="D570" s="54"/>
      <c r="F570" s="54"/>
      <c r="G570" s="54"/>
    </row>
    <row r="571" spans="4:7" ht="18">
      <c r="D571" s="54"/>
      <c r="F571" s="54"/>
      <c r="G571" s="54"/>
    </row>
    <row r="572" spans="4:7" ht="18">
      <c r="D572" s="54"/>
      <c r="F572" s="54"/>
      <c r="G572" s="54"/>
    </row>
    <row r="573" spans="4:7" ht="18">
      <c r="D573" s="54"/>
      <c r="F573" s="54"/>
      <c r="G573" s="54"/>
    </row>
    <row r="574" spans="4:7" ht="18">
      <c r="D574" s="54"/>
      <c r="F574" s="54"/>
      <c r="G574" s="54"/>
    </row>
    <row r="575" spans="4:7" ht="18">
      <c r="D575" s="54"/>
      <c r="F575" s="54"/>
      <c r="G575" s="54"/>
    </row>
    <row r="576" spans="4:7" ht="18">
      <c r="D576" s="54"/>
      <c r="F576" s="54"/>
      <c r="G576" s="54"/>
    </row>
    <row r="577" spans="4:7" ht="18">
      <c r="D577" s="54"/>
      <c r="F577" s="54"/>
      <c r="G577" s="54"/>
    </row>
    <row r="578" spans="4:7" ht="18">
      <c r="D578" s="54"/>
      <c r="F578" s="54"/>
      <c r="G578" s="54"/>
    </row>
    <row r="579" spans="4:7" ht="18">
      <c r="D579" s="54"/>
      <c r="F579" s="54"/>
      <c r="G579" s="54"/>
    </row>
    <row r="580" spans="4:7" ht="18">
      <c r="D580" s="54"/>
      <c r="F580" s="54"/>
      <c r="G580" s="54"/>
    </row>
    <row r="581" spans="4:7" ht="18">
      <c r="D581" s="54"/>
      <c r="F581" s="54"/>
      <c r="G581" s="54"/>
    </row>
    <row r="582" spans="4:7" ht="18">
      <c r="D582" s="54"/>
      <c r="F582" s="54"/>
      <c r="G582" s="54"/>
    </row>
    <row r="583" spans="4:7" ht="18">
      <c r="D583" s="54"/>
      <c r="F583" s="54"/>
      <c r="G583" s="54"/>
    </row>
    <row r="584" spans="4:7" ht="18">
      <c r="D584" s="54"/>
      <c r="F584" s="54"/>
      <c r="G584" s="54"/>
    </row>
    <row r="585" spans="4:7" ht="18">
      <c r="D585" s="54"/>
      <c r="F585" s="54"/>
      <c r="G585" s="54"/>
    </row>
    <row r="586" spans="4:7" ht="18">
      <c r="D586" s="54"/>
      <c r="F586" s="54"/>
      <c r="G586" s="54"/>
    </row>
    <row r="587" spans="4:7" ht="18">
      <c r="D587" s="54"/>
      <c r="F587" s="54"/>
      <c r="G587" s="54"/>
    </row>
    <row r="588" spans="4:7" ht="18">
      <c r="D588" s="54"/>
      <c r="F588" s="54"/>
      <c r="G588" s="54"/>
    </row>
    <row r="589" spans="4:7" ht="18">
      <c r="D589" s="54"/>
      <c r="F589" s="54"/>
      <c r="G589" s="54"/>
    </row>
    <row r="590" spans="4:7" ht="18">
      <c r="D590" s="54"/>
      <c r="F590" s="54"/>
      <c r="G590" s="54"/>
    </row>
    <row r="591" spans="4:7" ht="18">
      <c r="D591" s="54"/>
      <c r="F591" s="54"/>
      <c r="G591" s="54"/>
    </row>
    <row r="592" spans="4:7" ht="18">
      <c r="D592" s="54"/>
      <c r="F592" s="54"/>
      <c r="G592" s="54"/>
    </row>
    <row r="593" spans="4:7" ht="18">
      <c r="D593" s="54"/>
      <c r="F593" s="54"/>
      <c r="G593" s="54"/>
    </row>
    <row r="594" spans="4:7" ht="18">
      <c r="D594" s="54"/>
      <c r="F594" s="54"/>
      <c r="G594" s="54"/>
    </row>
    <row r="595" spans="4:7" ht="18">
      <c r="D595" s="54"/>
      <c r="F595" s="54"/>
      <c r="G595" s="54"/>
    </row>
    <row r="596" spans="4:7" ht="18">
      <c r="D596" s="54"/>
      <c r="F596" s="54"/>
      <c r="G596" s="54"/>
    </row>
    <row r="597" spans="4:7" ht="18">
      <c r="D597" s="54"/>
      <c r="F597" s="54"/>
      <c r="G597" s="54"/>
    </row>
    <row r="598" spans="4:7" ht="18">
      <c r="D598" s="54"/>
      <c r="F598" s="54"/>
      <c r="G598" s="54"/>
    </row>
    <row r="599" spans="4:7" ht="18">
      <c r="D599" s="54"/>
      <c r="F599" s="54"/>
      <c r="G599" s="54"/>
    </row>
    <row r="600" spans="4:7" ht="18">
      <c r="D600" s="54"/>
      <c r="F600" s="54"/>
      <c r="G600" s="54"/>
    </row>
    <row r="601" spans="4:7" ht="18">
      <c r="D601" s="54"/>
      <c r="F601" s="54"/>
      <c r="G601" s="54"/>
    </row>
    <row r="602" spans="4:7" ht="18">
      <c r="D602" s="54"/>
      <c r="F602" s="54"/>
      <c r="G602" s="54"/>
    </row>
    <row r="603" spans="4:7" ht="18">
      <c r="D603" s="54"/>
      <c r="F603" s="54"/>
      <c r="G603" s="54"/>
    </row>
    <row r="604" spans="4:7" ht="18">
      <c r="D604" s="54"/>
      <c r="F604" s="54"/>
      <c r="G604" s="54"/>
    </row>
    <row r="605" spans="4:7" ht="18">
      <c r="D605" s="54"/>
      <c r="F605" s="54"/>
      <c r="G605" s="54"/>
    </row>
    <row r="606" spans="4:7" ht="18">
      <c r="D606" s="54"/>
      <c r="F606" s="54"/>
      <c r="G606" s="54"/>
    </row>
    <row r="607" spans="4:7" ht="18">
      <c r="D607" s="54"/>
      <c r="F607" s="54"/>
      <c r="G607" s="54"/>
    </row>
    <row r="608" spans="4:7" ht="18">
      <c r="D608" s="54"/>
      <c r="F608" s="54"/>
      <c r="G608" s="54"/>
    </row>
    <row r="609" spans="4:7" ht="18">
      <c r="D609" s="54"/>
      <c r="F609" s="54"/>
      <c r="G609" s="54"/>
    </row>
    <row r="610" spans="4:7" ht="18">
      <c r="D610" s="54"/>
      <c r="F610" s="54"/>
      <c r="G610" s="54"/>
    </row>
    <row r="611" spans="4:7" ht="18">
      <c r="D611" s="54"/>
      <c r="F611" s="54"/>
      <c r="G611" s="54"/>
    </row>
    <row r="612" spans="4:7" ht="18">
      <c r="D612" s="54"/>
      <c r="F612" s="54"/>
      <c r="G612" s="54"/>
    </row>
    <row r="613" spans="4:7" ht="18">
      <c r="D613" s="54"/>
      <c r="F613" s="54"/>
      <c r="G613" s="54"/>
    </row>
    <row r="614" spans="4:7" ht="18">
      <c r="D614" s="54"/>
      <c r="F614" s="54"/>
      <c r="G614" s="54"/>
    </row>
    <row r="615" spans="4:7" ht="18">
      <c r="D615" s="54"/>
      <c r="F615" s="54"/>
      <c r="G615" s="54"/>
    </row>
    <row r="616" spans="4:7" ht="18">
      <c r="D616" s="54"/>
      <c r="F616" s="54"/>
      <c r="G616" s="54"/>
    </row>
    <row r="617" spans="4:7" ht="18">
      <c r="D617" s="54"/>
      <c r="F617" s="54"/>
      <c r="G617" s="54"/>
    </row>
    <row r="618" spans="4:7" ht="18">
      <c r="D618" s="54"/>
      <c r="F618" s="54"/>
      <c r="G618" s="54"/>
    </row>
    <row r="619" spans="4:7" ht="18">
      <c r="D619" s="54"/>
      <c r="F619" s="54"/>
      <c r="G619" s="54"/>
    </row>
    <row r="620" spans="4:7" ht="18">
      <c r="D620" s="54"/>
      <c r="F620" s="54"/>
      <c r="G620" s="54"/>
    </row>
    <row r="621" spans="4:7" ht="18">
      <c r="D621" s="54"/>
      <c r="F621" s="54"/>
      <c r="G621" s="54"/>
    </row>
    <row r="622" spans="4:7" ht="18">
      <c r="D622" s="54"/>
      <c r="F622" s="54"/>
      <c r="G622" s="54"/>
    </row>
    <row r="623" spans="4:7" ht="18">
      <c r="D623" s="54"/>
      <c r="F623" s="54"/>
      <c r="G623" s="54"/>
    </row>
    <row r="624" spans="4:7" ht="18">
      <c r="D624" s="54"/>
      <c r="F624" s="54"/>
      <c r="G624" s="54"/>
    </row>
    <row r="625" spans="4:7" ht="18">
      <c r="D625" s="54"/>
      <c r="F625" s="54"/>
      <c r="G625" s="54"/>
    </row>
    <row r="626" spans="4:7" ht="18">
      <c r="D626" s="54"/>
      <c r="F626" s="54"/>
      <c r="G626" s="54"/>
    </row>
    <row r="627" spans="4:7" ht="18">
      <c r="D627" s="54"/>
      <c r="F627" s="54"/>
      <c r="G627" s="54"/>
    </row>
    <row r="628" spans="4:7" ht="18">
      <c r="D628" s="54"/>
      <c r="F628" s="54"/>
      <c r="G628" s="54"/>
    </row>
    <row r="629" spans="4:7" ht="18">
      <c r="D629" s="54"/>
      <c r="F629" s="54"/>
      <c r="G629" s="54"/>
    </row>
    <row r="630" spans="4:7" ht="18">
      <c r="D630" s="54"/>
      <c r="F630" s="54"/>
      <c r="G630" s="54"/>
    </row>
    <row r="631" spans="4:7" ht="18">
      <c r="D631" s="54"/>
      <c r="F631" s="54"/>
      <c r="G631" s="54"/>
    </row>
    <row r="632" spans="4:7" ht="18">
      <c r="D632" s="54"/>
      <c r="F632" s="54"/>
      <c r="G632" s="54"/>
    </row>
    <row r="633" spans="4:7" ht="18">
      <c r="D633" s="54"/>
      <c r="F633" s="54"/>
      <c r="G633" s="54"/>
    </row>
    <row r="634" spans="4:7" ht="18">
      <c r="D634" s="54"/>
      <c r="F634" s="54"/>
      <c r="G634" s="54"/>
    </row>
    <row r="635" spans="4:7" ht="18">
      <c r="D635" s="54"/>
      <c r="F635" s="54"/>
      <c r="G635" s="54"/>
    </row>
    <row r="636" spans="4:7" ht="18">
      <c r="D636" s="54"/>
      <c r="F636" s="54"/>
      <c r="G636" s="54"/>
    </row>
    <row r="637" spans="4:7" ht="18">
      <c r="D637" s="54"/>
      <c r="F637" s="54"/>
      <c r="G637" s="54"/>
    </row>
    <row r="638" spans="4:7" ht="18">
      <c r="D638" s="54"/>
      <c r="F638" s="54"/>
      <c r="G638" s="54"/>
    </row>
    <row r="639" spans="4:7" ht="18">
      <c r="D639" s="54"/>
      <c r="F639" s="54"/>
      <c r="G639" s="54"/>
    </row>
    <row r="640" spans="4:7" ht="18">
      <c r="D640" s="54"/>
      <c r="F640" s="54"/>
      <c r="G640" s="54"/>
    </row>
    <row r="641" spans="4:7" ht="18">
      <c r="D641" s="54"/>
      <c r="F641" s="54"/>
      <c r="G641" s="54"/>
    </row>
    <row r="642" spans="4:7" ht="18">
      <c r="D642" s="54"/>
      <c r="F642" s="54"/>
      <c r="G642" s="54"/>
    </row>
    <row r="643" spans="4:7" ht="18">
      <c r="D643" s="54"/>
      <c r="F643" s="54"/>
      <c r="G643" s="54"/>
    </row>
    <row r="644" spans="4:7" ht="18">
      <c r="D644" s="54"/>
      <c r="F644" s="54"/>
      <c r="G644" s="54"/>
    </row>
    <row r="645" spans="4:7" ht="18">
      <c r="D645" s="54"/>
      <c r="F645" s="54"/>
      <c r="G645" s="54"/>
    </row>
    <row r="646" spans="4:7" ht="18">
      <c r="D646" s="54"/>
      <c r="F646" s="54"/>
      <c r="G646" s="54"/>
    </row>
    <row r="647" spans="4:7" ht="18">
      <c r="D647" s="54"/>
      <c r="F647" s="54"/>
      <c r="G647" s="54"/>
    </row>
    <row r="648" spans="4:7" ht="18">
      <c r="D648" s="54"/>
      <c r="F648" s="54"/>
      <c r="G648" s="54"/>
    </row>
    <row r="649" spans="4:7" ht="18">
      <c r="D649" s="54"/>
      <c r="F649" s="54"/>
      <c r="G649" s="54"/>
    </row>
    <row r="650" spans="4:7" ht="18">
      <c r="D650" s="54"/>
      <c r="F650" s="54"/>
      <c r="G650" s="54"/>
    </row>
    <row r="651" spans="4:7" ht="18">
      <c r="D651" s="54"/>
      <c r="F651" s="54"/>
      <c r="G651" s="54"/>
    </row>
    <row r="652" spans="4:7" ht="18">
      <c r="D652" s="54"/>
      <c r="F652" s="54"/>
      <c r="G652" s="54"/>
    </row>
    <row r="653" spans="4:7" ht="18">
      <c r="D653" s="54"/>
      <c r="F653" s="54"/>
      <c r="G653" s="54"/>
    </row>
    <row r="654" spans="4:7" ht="18">
      <c r="D654" s="54"/>
      <c r="F654" s="54"/>
      <c r="G654" s="54"/>
    </row>
    <row r="655" spans="4:7" ht="18">
      <c r="D655" s="54"/>
      <c r="F655" s="54"/>
      <c r="G655" s="54"/>
    </row>
    <row r="656" spans="4:7" ht="18">
      <c r="D656" s="54"/>
      <c r="F656" s="54"/>
      <c r="G656" s="54"/>
    </row>
    <row r="657" spans="4:7" ht="18">
      <c r="D657" s="54"/>
      <c r="F657" s="54"/>
      <c r="G657" s="54"/>
    </row>
    <row r="658" spans="4:7" ht="18">
      <c r="D658" s="54"/>
      <c r="F658" s="54"/>
      <c r="G658" s="54"/>
    </row>
    <row r="659" spans="4:7" ht="18">
      <c r="D659" s="54"/>
      <c r="F659" s="54"/>
      <c r="G659" s="54"/>
    </row>
    <row r="660" spans="4:7" ht="18">
      <c r="D660" s="54"/>
      <c r="F660" s="54"/>
      <c r="G660" s="54"/>
    </row>
    <row r="661" spans="4:7" ht="18">
      <c r="D661" s="54"/>
      <c r="F661" s="54"/>
      <c r="G661" s="54"/>
    </row>
    <row r="662" spans="4:7" ht="18">
      <c r="D662" s="54"/>
      <c r="F662" s="54"/>
      <c r="G662" s="54"/>
    </row>
    <row r="663" spans="4:7" ht="18">
      <c r="D663" s="54"/>
      <c r="F663" s="54"/>
      <c r="G663" s="54"/>
    </row>
    <row r="664" spans="4:7" ht="18">
      <c r="D664" s="54"/>
      <c r="F664" s="54"/>
      <c r="G664" s="54"/>
    </row>
    <row r="665" spans="4:7" ht="18">
      <c r="D665" s="54"/>
      <c r="F665" s="54"/>
      <c r="G665" s="54"/>
    </row>
    <row r="666" spans="4:7" ht="18">
      <c r="D666" s="54"/>
      <c r="F666" s="54"/>
      <c r="G666" s="54"/>
    </row>
    <row r="667" spans="4:7" ht="18">
      <c r="D667" s="54"/>
      <c r="F667" s="54"/>
      <c r="G667" s="54"/>
    </row>
    <row r="668" spans="4:7" ht="18">
      <c r="D668" s="54"/>
      <c r="F668" s="54"/>
      <c r="G668" s="54"/>
    </row>
    <row r="669" spans="4:7" ht="18">
      <c r="D669" s="54"/>
      <c r="F669" s="54"/>
      <c r="G669" s="54"/>
    </row>
    <row r="670" spans="4:7" ht="18">
      <c r="D670" s="54"/>
      <c r="F670" s="54"/>
      <c r="G670" s="54"/>
    </row>
    <row r="671" spans="4:7" ht="18">
      <c r="D671" s="54"/>
      <c r="F671" s="54"/>
      <c r="G671" s="54"/>
    </row>
    <row r="672" spans="4:7" ht="18">
      <c r="D672" s="54"/>
      <c r="F672" s="54"/>
      <c r="G672" s="54"/>
    </row>
    <row r="673" spans="4:7" ht="18">
      <c r="D673" s="54"/>
      <c r="F673" s="54"/>
      <c r="G673" s="54"/>
    </row>
    <row r="674" spans="4:7" ht="18">
      <c r="D674" s="54"/>
      <c r="F674" s="54"/>
      <c r="G674" s="54"/>
    </row>
    <row r="675" spans="4:7" ht="18">
      <c r="D675" s="54"/>
      <c r="F675" s="54"/>
      <c r="G675" s="54"/>
    </row>
    <row r="676" spans="4:7" ht="18">
      <c r="D676" s="54"/>
      <c r="F676" s="54"/>
      <c r="G676" s="54"/>
    </row>
    <row r="677" spans="4:7" ht="18">
      <c r="D677" s="54"/>
      <c r="F677" s="54"/>
      <c r="G677" s="54"/>
    </row>
    <row r="678" spans="4:7" ht="18">
      <c r="D678" s="54"/>
      <c r="F678" s="54"/>
      <c r="G678" s="54"/>
    </row>
    <row r="679" spans="4:7" ht="18">
      <c r="D679" s="54"/>
      <c r="F679" s="54"/>
      <c r="G679" s="54"/>
    </row>
    <row r="680" spans="4:7" ht="18">
      <c r="D680" s="54"/>
      <c r="F680" s="54"/>
      <c r="G680" s="54"/>
    </row>
    <row r="681" spans="4:7" ht="18">
      <c r="D681" s="54"/>
      <c r="F681" s="54"/>
      <c r="G681" s="54"/>
    </row>
    <row r="682" spans="4:7" ht="18">
      <c r="D682" s="54"/>
      <c r="F682" s="54"/>
      <c r="G682" s="54"/>
    </row>
    <row r="683" spans="4:7" ht="18">
      <c r="D683" s="54"/>
      <c r="F683" s="54"/>
      <c r="G683" s="54"/>
    </row>
    <row r="684" spans="4:7" ht="18">
      <c r="D684" s="54"/>
      <c r="F684" s="54"/>
      <c r="G684" s="54"/>
    </row>
    <row r="685" spans="4:7" ht="18">
      <c r="D685" s="54"/>
      <c r="F685" s="54"/>
      <c r="G685" s="54"/>
    </row>
    <row r="686" spans="4:7" ht="18">
      <c r="D686" s="54"/>
      <c r="F686" s="54"/>
      <c r="G686" s="54"/>
    </row>
    <row r="687" spans="4:7" ht="18">
      <c r="D687" s="54"/>
      <c r="F687" s="54"/>
      <c r="G687" s="54"/>
    </row>
    <row r="688" spans="4:7" ht="18">
      <c r="D688" s="54"/>
      <c r="F688" s="54"/>
      <c r="G688" s="54"/>
    </row>
    <row r="689" spans="4:7" ht="18">
      <c r="D689" s="54"/>
      <c r="F689" s="54"/>
      <c r="G689" s="54"/>
    </row>
    <row r="690" spans="4:7" ht="18">
      <c r="D690" s="54"/>
      <c r="F690" s="54"/>
      <c r="G690" s="54"/>
    </row>
    <row r="691" spans="4:7" ht="18">
      <c r="D691" s="54"/>
      <c r="F691" s="54"/>
      <c r="G691" s="54"/>
    </row>
    <row r="692" spans="4:7" ht="18">
      <c r="D692" s="54"/>
      <c r="F692" s="54"/>
      <c r="G692" s="54"/>
    </row>
    <row r="693" spans="4:7" ht="18">
      <c r="D693" s="54"/>
      <c r="F693" s="54"/>
      <c r="G693" s="54"/>
    </row>
    <row r="694" spans="4:7" ht="18">
      <c r="D694" s="54"/>
      <c r="F694" s="54"/>
      <c r="G694" s="54"/>
    </row>
    <row r="695" spans="4:7" ht="18">
      <c r="D695" s="54"/>
      <c r="F695" s="54"/>
      <c r="G695" s="54"/>
    </row>
    <row r="696" spans="4:7" ht="18">
      <c r="D696" s="54"/>
      <c r="F696" s="54"/>
      <c r="G696" s="54"/>
    </row>
    <row r="697" spans="4:7" ht="18">
      <c r="D697" s="54"/>
      <c r="F697" s="54"/>
      <c r="G697" s="54"/>
    </row>
    <row r="698" spans="4:7" ht="18">
      <c r="D698" s="54"/>
      <c r="F698" s="54"/>
      <c r="G698" s="54"/>
    </row>
    <row r="699" spans="4:7" ht="18">
      <c r="D699" s="54"/>
      <c r="F699" s="54"/>
      <c r="G699" s="54"/>
    </row>
    <row r="700" spans="4:7" ht="18">
      <c r="D700" s="54"/>
      <c r="F700" s="54"/>
      <c r="G700" s="54"/>
    </row>
    <row r="701" spans="4:7" ht="18">
      <c r="D701" s="54"/>
      <c r="F701" s="54"/>
      <c r="G701" s="54"/>
    </row>
    <row r="702" spans="4:7" ht="18">
      <c r="D702" s="54"/>
      <c r="F702" s="54"/>
      <c r="G702" s="54"/>
    </row>
    <row r="703" spans="4:7" ht="18">
      <c r="D703" s="54"/>
      <c r="F703" s="54"/>
      <c r="G703" s="54"/>
    </row>
    <row r="704" spans="4:7" ht="18">
      <c r="D704" s="54"/>
      <c r="F704" s="54"/>
      <c r="G704" s="54"/>
    </row>
    <row r="705" spans="4:7" ht="18">
      <c r="D705" s="54"/>
      <c r="F705" s="54"/>
      <c r="G705" s="54"/>
    </row>
    <row r="706" spans="4:7" ht="18">
      <c r="D706" s="54"/>
      <c r="F706" s="54"/>
      <c r="G706" s="54"/>
    </row>
    <row r="707" spans="4:7" ht="18">
      <c r="D707" s="54"/>
      <c r="F707" s="54"/>
      <c r="G707" s="54"/>
    </row>
    <row r="708" spans="4:7" ht="18">
      <c r="D708" s="54"/>
      <c r="F708" s="54"/>
      <c r="G708" s="54"/>
    </row>
    <row r="709" spans="4:7" ht="18">
      <c r="D709" s="54"/>
      <c r="F709" s="54"/>
      <c r="G709" s="54"/>
    </row>
    <row r="710" spans="4:7" ht="18">
      <c r="D710" s="54"/>
      <c r="F710" s="54"/>
      <c r="G710" s="54"/>
    </row>
    <row r="711" spans="4:7" ht="18">
      <c r="D711" s="54"/>
      <c r="F711" s="54"/>
      <c r="G711" s="54"/>
    </row>
    <row r="712" spans="4:7" ht="18">
      <c r="D712" s="54"/>
      <c r="F712" s="54"/>
      <c r="G712" s="54"/>
    </row>
    <row r="713" spans="4:7" ht="18">
      <c r="D713" s="54"/>
      <c r="F713" s="54"/>
      <c r="G713" s="54"/>
    </row>
    <row r="714" spans="4:7" ht="18">
      <c r="D714" s="54"/>
      <c r="F714" s="54"/>
      <c r="G714" s="54"/>
    </row>
    <row r="715" spans="4:7" ht="18">
      <c r="D715" s="54"/>
      <c r="F715" s="54"/>
      <c r="G715" s="54"/>
    </row>
    <row r="716" spans="4:7" ht="18">
      <c r="D716" s="54"/>
      <c r="F716" s="54"/>
      <c r="G716" s="54"/>
    </row>
    <row r="717" spans="4:7" ht="18">
      <c r="D717" s="54"/>
      <c r="F717" s="54"/>
      <c r="G717" s="54"/>
    </row>
    <row r="718" spans="4:7" ht="18">
      <c r="D718" s="54"/>
      <c r="F718" s="54"/>
      <c r="G718" s="54"/>
    </row>
    <row r="719" spans="4:7" ht="18">
      <c r="D719" s="54"/>
      <c r="F719" s="54"/>
      <c r="G719" s="54"/>
    </row>
    <row r="720" spans="4:7" ht="18">
      <c r="D720" s="54"/>
      <c r="F720" s="54"/>
      <c r="G720" s="54"/>
    </row>
    <row r="721" spans="4:7" ht="18">
      <c r="D721" s="54"/>
      <c r="F721" s="54"/>
      <c r="G721" s="54"/>
    </row>
    <row r="722" spans="4:7" ht="18">
      <c r="D722" s="54"/>
      <c r="F722" s="54"/>
      <c r="G722" s="54"/>
    </row>
    <row r="723" spans="4:7" ht="18">
      <c r="D723" s="54"/>
      <c r="F723" s="54"/>
      <c r="G723" s="54"/>
    </row>
    <row r="724" spans="4:7" ht="18">
      <c r="D724" s="54"/>
      <c r="F724" s="54"/>
      <c r="G724" s="54"/>
    </row>
    <row r="725" spans="4:7" ht="18">
      <c r="D725" s="54"/>
      <c r="F725" s="54"/>
      <c r="G725" s="54"/>
    </row>
    <row r="726" spans="4:7" ht="18">
      <c r="D726" s="54"/>
      <c r="F726" s="54"/>
      <c r="G726" s="54"/>
    </row>
    <row r="727" spans="4:7" ht="18">
      <c r="D727" s="54"/>
      <c r="F727" s="54"/>
      <c r="G727" s="54"/>
    </row>
    <row r="728" spans="4:7" ht="18">
      <c r="D728" s="54"/>
      <c r="F728" s="54"/>
      <c r="G728" s="54"/>
    </row>
    <row r="729" spans="4:7" ht="18">
      <c r="D729" s="54"/>
      <c r="F729" s="54"/>
      <c r="G729" s="54"/>
    </row>
    <row r="730" spans="4:7" ht="18">
      <c r="D730" s="54"/>
      <c r="F730" s="54"/>
      <c r="G730" s="54"/>
    </row>
    <row r="731" spans="4:7" ht="18">
      <c r="D731" s="54"/>
      <c r="F731" s="54"/>
      <c r="G731" s="54"/>
    </row>
    <row r="732" spans="4:7" ht="18">
      <c r="D732" s="54"/>
      <c r="F732" s="54"/>
      <c r="G732" s="54"/>
    </row>
    <row r="733" spans="4:7" ht="18">
      <c r="D733" s="54"/>
      <c r="F733" s="54"/>
      <c r="G733" s="54"/>
    </row>
    <row r="734" spans="4:7" ht="18">
      <c r="D734" s="54"/>
      <c r="F734" s="54"/>
      <c r="G734" s="54"/>
    </row>
    <row r="735" spans="4:7" ht="18">
      <c r="D735" s="54"/>
      <c r="F735" s="54"/>
      <c r="G735" s="54"/>
    </row>
    <row r="736" spans="4:7" ht="18">
      <c r="D736" s="54"/>
      <c r="F736" s="54"/>
      <c r="G736" s="54"/>
    </row>
    <row r="737" spans="4:7" ht="18">
      <c r="D737" s="54"/>
      <c r="F737" s="54"/>
      <c r="G737" s="54"/>
    </row>
    <row r="738" spans="4:7" ht="18">
      <c r="D738" s="54"/>
      <c r="F738" s="54"/>
      <c r="G738" s="54"/>
    </row>
    <row r="739" spans="4:7" ht="18">
      <c r="D739" s="54"/>
      <c r="F739" s="54"/>
      <c r="G739" s="54"/>
    </row>
    <row r="740" spans="4:7" ht="18">
      <c r="D740" s="54"/>
      <c r="F740" s="54"/>
      <c r="G740" s="54"/>
    </row>
    <row r="741" spans="4:7" ht="18">
      <c r="D741" s="54"/>
      <c r="F741" s="54"/>
      <c r="G741" s="54"/>
    </row>
    <row r="742" spans="4:7" ht="18">
      <c r="D742" s="54"/>
      <c r="F742" s="54"/>
      <c r="G742" s="54"/>
    </row>
    <row r="743" spans="4:7" ht="18">
      <c r="D743" s="54"/>
      <c r="F743" s="54"/>
      <c r="G743" s="54"/>
    </row>
    <row r="744" spans="4:7" ht="18">
      <c r="D744" s="54"/>
      <c r="F744" s="54"/>
      <c r="G744" s="54"/>
    </row>
    <row r="745" spans="4:7" ht="18">
      <c r="D745" s="54"/>
      <c r="F745" s="54"/>
      <c r="G745" s="54"/>
    </row>
    <row r="746" spans="4:7" ht="18">
      <c r="D746" s="54"/>
      <c r="F746" s="54"/>
      <c r="G746" s="54"/>
    </row>
    <row r="747" spans="4:7" ht="18">
      <c r="D747" s="54"/>
      <c r="F747" s="54"/>
      <c r="G747" s="54"/>
    </row>
    <row r="748" spans="4:7" ht="18">
      <c r="D748" s="54"/>
      <c r="F748" s="54"/>
      <c r="G748" s="54"/>
    </row>
    <row r="749" spans="4:7" ht="18">
      <c r="D749" s="54"/>
      <c r="F749" s="54"/>
      <c r="G749" s="54"/>
    </row>
    <row r="750" spans="4:7" ht="18">
      <c r="D750" s="54"/>
      <c r="F750" s="54"/>
      <c r="G750" s="54"/>
    </row>
    <row r="751" spans="4:7" ht="18">
      <c r="D751" s="54"/>
      <c r="F751" s="54"/>
      <c r="G751" s="54"/>
    </row>
    <row r="752" spans="4:7" ht="18">
      <c r="D752" s="54"/>
      <c r="F752" s="54"/>
      <c r="G752" s="54"/>
    </row>
    <row r="753" spans="4:7" ht="18">
      <c r="D753" s="54"/>
      <c r="F753" s="54"/>
      <c r="G753" s="54"/>
    </row>
    <row r="754" spans="4:7" ht="18">
      <c r="D754" s="54"/>
      <c r="F754" s="54"/>
      <c r="G754" s="54"/>
    </row>
    <row r="755" spans="4:7" ht="18">
      <c r="D755" s="54"/>
      <c r="F755" s="54"/>
      <c r="G755" s="54"/>
    </row>
    <row r="756" spans="4:7" ht="18">
      <c r="D756" s="54"/>
      <c r="F756" s="54"/>
      <c r="G756" s="54"/>
    </row>
    <row r="757" spans="4:7" ht="18">
      <c r="D757" s="54"/>
      <c r="F757" s="54"/>
      <c r="G757" s="54"/>
    </row>
    <row r="758" spans="4:7" ht="18">
      <c r="D758" s="54"/>
      <c r="F758" s="54"/>
      <c r="G758" s="54"/>
    </row>
    <row r="759" spans="4:7" ht="18">
      <c r="D759" s="54"/>
      <c r="F759" s="54"/>
      <c r="G759" s="54"/>
    </row>
    <row r="760" spans="4:7" ht="18">
      <c r="D760" s="54"/>
      <c r="F760" s="54"/>
      <c r="G760" s="54"/>
    </row>
    <row r="761" spans="4:7" ht="18">
      <c r="D761" s="54"/>
      <c r="F761" s="54"/>
      <c r="G761" s="54"/>
    </row>
    <row r="762" spans="4:7" ht="18">
      <c r="D762" s="54"/>
      <c r="F762" s="54"/>
      <c r="G762" s="54"/>
    </row>
    <row r="763" spans="4:7" ht="18">
      <c r="D763" s="54"/>
      <c r="F763" s="54"/>
      <c r="G763" s="54"/>
    </row>
    <row r="764" spans="4:7" ht="18">
      <c r="D764" s="54"/>
      <c r="F764" s="54"/>
      <c r="G764" s="54"/>
    </row>
    <row r="765" spans="4:7" ht="18">
      <c r="D765" s="54"/>
      <c r="F765" s="54"/>
      <c r="G765" s="54"/>
    </row>
    <row r="766" spans="4:7" ht="18">
      <c r="D766" s="54"/>
      <c r="F766" s="54"/>
      <c r="G766" s="54"/>
    </row>
    <row r="767" spans="4:7" ht="18">
      <c r="D767" s="54"/>
      <c r="F767" s="54"/>
      <c r="G767" s="54"/>
    </row>
    <row r="768" spans="4:7" ht="18">
      <c r="D768" s="54"/>
      <c r="F768" s="54"/>
      <c r="G768" s="54"/>
    </row>
    <row r="769" spans="4:7" ht="18">
      <c r="D769" s="54"/>
      <c r="F769" s="54"/>
      <c r="G769" s="54"/>
    </row>
    <row r="770" spans="4:7" ht="18">
      <c r="D770" s="54"/>
      <c r="F770" s="54"/>
      <c r="G770" s="54"/>
    </row>
    <row r="771" spans="4:7" ht="18">
      <c r="D771" s="54"/>
      <c r="F771" s="54"/>
      <c r="G771" s="54"/>
    </row>
    <row r="772" spans="4:7" ht="18">
      <c r="D772" s="54"/>
      <c r="F772" s="54"/>
      <c r="G772" s="54"/>
    </row>
    <row r="773" spans="4:7" ht="18">
      <c r="D773" s="54"/>
      <c r="F773" s="54"/>
      <c r="G773" s="54"/>
    </row>
    <row r="774" spans="4:7" ht="18">
      <c r="D774" s="54"/>
      <c r="F774" s="54"/>
      <c r="G774" s="54"/>
    </row>
    <row r="775" spans="4:7" ht="18">
      <c r="D775" s="54"/>
      <c r="F775" s="54"/>
      <c r="G775" s="54"/>
    </row>
    <row r="776" spans="4:7" ht="18">
      <c r="D776" s="54"/>
      <c r="F776" s="54"/>
      <c r="G776" s="54"/>
    </row>
    <row r="777" spans="4:7" ht="18">
      <c r="D777" s="54"/>
      <c r="F777" s="54"/>
      <c r="G777" s="54"/>
    </row>
    <row r="778" spans="4:7" ht="18">
      <c r="D778" s="54"/>
      <c r="F778" s="54"/>
      <c r="G778" s="54"/>
    </row>
    <row r="779" spans="4:7" ht="18">
      <c r="D779" s="54"/>
      <c r="F779" s="54"/>
      <c r="G779" s="54"/>
    </row>
    <row r="780" spans="4:7" ht="18">
      <c r="D780" s="54"/>
      <c r="F780" s="54"/>
      <c r="G780" s="54"/>
    </row>
    <row r="781" spans="4:7" ht="18">
      <c r="D781" s="54"/>
      <c r="F781" s="54"/>
      <c r="G781" s="54"/>
    </row>
    <row r="782" spans="4:7" ht="18">
      <c r="D782" s="54"/>
      <c r="F782" s="54"/>
      <c r="G782" s="54"/>
    </row>
    <row r="783" spans="4:7" ht="18">
      <c r="D783" s="54"/>
      <c r="F783" s="54"/>
      <c r="G783" s="54"/>
    </row>
    <row r="784" spans="4:7" ht="18">
      <c r="D784" s="54"/>
      <c r="F784" s="54"/>
      <c r="G784" s="54"/>
    </row>
    <row r="785" spans="4:7" ht="18">
      <c r="D785" s="54"/>
      <c r="F785" s="54"/>
      <c r="G785" s="54"/>
    </row>
    <row r="786" spans="4:7" ht="18">
      <c r="D786" s="54"/>
      <c r="F786" s="54"/>
      <c r="G786" s="54"/>
    </row>
    <row r="787" spans="4:7" ht="18">
      <c r="D787" s="54"/>
      <c r="F787" s="54"/>
      <c r="G787" s="54"/>
    </row>
    <row r="788" spans="4:7" ht="18">
      <c r="D788" s="54"/>
      <c r="F788" s="54"/>
      <c r="G788" s="54"/>
    </row>
    <row r="789" spans="4:7" ht="18">
      <c r="D789" s="54"/>
      <c r="F789" s="54"/>
      <c r="G789" s="54"/>
    </row>
    <row r="790" spans="4:7" ht="18">
      <c r="D790" s="54"/>
      <c r="F790" s="54"/>
      <c r="G790" s="54"/>
    </row>
    <row r="791" spans="4:7" ht="18">
      <c r="D791" s="54"/>
      <c r="F791" s="54"/>
      <c r="G791" s="54"/>
    </row>
    <row r="792" spans="4:7" ht="18">
      <c r="D792" s="54"/>
      <c r="F792" s="54"/>
      <c r="G792" s="54"/>
    </row>
    <row r="793" spans="4:7" ht="18">
      <c r="D793" s="54"/>
      <c r="F793" s="54"/>
      <c r="G793" s="54"/>
    </row>
    <row r="794" spans="4:7" ht="18">
      <c r="D794" s="54"/>
      <c r="F794" s="54"/>
      <c r="G794" s="54"/>
    </row>
    <row r="795" spans="4:7" ht="18">
      <c r="D795" s="54"/>
      <c r="F795" s="54"/>
      <c r="G795" s="54"/>
    </row>
    <row r="796" spans="4:7" ht="18">
      <c r="D796" s="54"/>
      <c r="F796" s="54"/>
      <c r="G796" s="54"/>
    </row>
    <row r="797" spans="4:7" ht="18">
      <c r="D797" s="54"/>
      <c r="F797" s="54"/>
      <c r="G797" s="54"/>
    </row>
    <row r="798" spans="4:7" ht="18">
      <c r="D798" s="54"/>
      <c r="F798" s="54"/>
      <c r="G798" s="54"/>
    </row>
    <row r="799" spans="4:7" ht="18">
      <c r="D799" s="54"/>
      <c r="F799" s="54"/>
      <c r="G799" s="54"/>
    </row>
    <row r="800" spans="4:7" ht="18">
      <c r="D800" s="54"/>
      <c r="F800" s="54"/>
      <c r="G800" s="54"/>
    </row>
    <row r="801" spans="4:7" ht="18">
      <c r="D801" s="54"/>
      <c r="F801" s="54"/>
      <c r="G801" s="54"/>
    </row>
    <row r="802" spans="4:7" ht="18">
      <c r="D802" s="54"/>
      <c r="F802" s="54"/>
      <c r="G802" s="54"/>
    </row>
    <row r="803" spans="4:7" ht="18">
      <c r="D803" s="54"/>
      <c r="F803" s="54"/>
      <c r="G803" s="54"/>
    </row>
    <row r="804" spans="4:7" ht="18">
      <c r="D804" s="54"/>
      <c r="F804" s="54"/>
      <c r="G804" s="54"/>
    </row>
    <row r="805" spans="4:7" ht="18">
      <c r="D805" s="54"/>
      <c r="F805" s="54"/>
      <c r="G805" s="54"/>
    </row>
    <row r="806" spans="4:7" ht="18">
      <c r="D806" s="54"/>
      <c r="F806" s="54"/>
      <c r="G806" s="54"/>
    </row>
    <row r="807" spans="4:7" ht="18">
      <c r="D807" s="54"/>
      <c r="F807" s="54"/>
      <c r="G807" s="54"/>
    </row>
    <row r="808" spans="4:7" ht="18">
      <c r="D808" s="54"/>
      <c r="F808" s="54"/>
      <c r="G808" s="54"/>
    </row>
    <row r="809" spans="4:7" ht="18">
      <c r="D809" s="54"/>
      <c r="F809" s="54"/>
      <c r="G809" s="54"/>
    </row>
    <row r="810" spans="4:7" ht="18">
      <c r="D810" s="54"/>
      <c r="F810" s="54"/>
      <c r="G810" s="54"/>
    </row>
    <row r="811" spans="4:7" ht="18">
      <c r="D811" s="54"/>
      <c r="F811" s="54"/>
      <c r="G811" s="54"/>
    </row>
    <row r="812" spans="4:7" ht="18">
      <c r="D812" s="54"/>
      <c r="F812" s="54"/>
      <c r="G812" s="54"/>
    </row>
    <row r="813" spans="4:7" ht="18">
      <c r="D813" s="54"/>
      <c r="F813" s="54"/>
      <c r="G813" s="54"/>
    </row>
    <row r="814" spans="4:7" ht="18">
      <c r="D814" s="54"/>
      <c r="F814" s="54"/>
      <c r="G814" s="54"/>
    </row>
    <row r="815" spans="4:7" ht="18">
      <c r="D815" s="54"/>
      <c r="F815" s="54"/>
      <c r="G815" s="54"/>
    </row>
    <row r="816" spans="4:7" ht="18">
      <c r="D816" s="54"/>
      <c r="F816" s="54"/>
      <c r="G816" s="54"/>
    </row>
    <row r="817" spans="4:7" ht="18">
      <c r="D817" s="54"/>
      <c r="F817" s="54"/>
      <c r="G817" s="54"/>
    </row>
    <row r="818" spans="4:7" ht="18">
      <c r="D818" s="54"/>
      <c r="F818" s="54"/>
      <c r="G818" s="54"/>
    </row>
    <row r="819" spans="4:7" ht="18">
      <c r="D819" s="54"/>
      <c r="F819" s="54"/>
      <c r="G819" s="54"/>
    </row>
    <row r="820" spans="4:7" ht="18">
      <c r="D820" s="54"/>
      <c r="F820" s="54"/>
      <c r="G820" s="54"/>
    </row>
    <row r="821" spans="4:7" ht="18">
      <c r="D821" s="54"/>
      <c r="F821" s="54"/>
      <c r="G821" s="54"/>
    </row>
    <row r="822" spans="4:7" ht="18">
      <c r="D822" s="54"/>
      <c r="F822" s="54"/>
      <c r="G822" s="54"/>
    </row>
    <row r="823" spans="4:7" ht="18">
      <c r="D823" s="54"/>
      <c r="F823" s="54"/>
      <c r="G823" s="54"/>
    </row>
    <row r="824" spans="4:7" ht="18">
      <c r="D824" s="54"/>
      <c r="F824" s="54"/>
      <c r="G824" s="54"/>
    </row>
    <row r="825" spans="4:7" ht="18">
      <c r="D825" s="54"/>
      <c r="F825" s="54"/>
      <c r="G825" s="54"/>
    </row>
    <row r="826" spans="4:7" ht="18">
      <c r="D826" s="54"/>
      <c r="F826" s="54"/>
      <c r="G826" s="54"/>
    </row>
    <row r="827" spans="4:7" ht="18">
      <c r="D827" s="54"/>
      <c r="F827" s="54"/>
      <c r="G827" s="54"/>
    </row>
    <row r="828" spans="4:7" ht="18">
      <c r="D828" s="54"/>
      <c r="F828" s="54"/>
      <c r="G828" s="54"/>
    </row>
    <row r="829" spans="4:7" ht="18">
      <c r="D829" s="54"/>
      <c r="F829" s="54"/>
      <c r="G829" s="54"/>
    </row>
    <row r="830" spans="4:7" ht="18">
      <c r="D830" s="54"/>
      <c r="F830" s="54"/>
      <c r="G830" s="54"/>
    </row>
    <row r="831" spans="4:7" ht="18">
      <c r="D831" s="54"/>
      <c r="F831" s="54"/>
      <c r="G831" s="54"/>
    </row>
    <row r="832" spans="4:7" ht="18">
      <c r="D832" s="54"/>
      <c r="F832" s="54"/>
      <c r="G832" s="54"/>
    </row>
    <row r="833" spans="4:7" ht="18">
      <c r="D833" s="54"/>
      <c r="F833" s="54"/>
      <c r="G833" s="54"/>
    </row>
    <row r="834" spans="4:7" ht="18">
      <c r="D834" s="54"/>
      <c r="F834" s="54"/>
      <c r="G834" s="54"/>
    </row>
    <row r="835" spans="4:7" ht="18">
      <c r="D835" s="54"/>
      <c r="F835" s="54"/>
      <c r="G835" s="54"/>
    </row>
    <row r="836" spans="4:7" ht="18">
      <c r="D836" s="54"/>
      <c r="F836" s="54"/>
      <c r="G836" s="54"/>
    </row>
    <row r="837" spans="4:7" ht="18">
      <c r="D837" s="54"/>
      <c r="F837" s="54"/>
      <c r="G837" s="54"/>
    </row>
    <row r="838" spans="4:7" ht="18">
      <c r="D838" s="54"/>
      <c r="F838" s="54"/>
      <c r="G838" s="54"/>
    </row>
    <row r="839" spans="4:7" ht="18">
      <c r="D839" s="54"/>
      <c r="F839" s="54"/>
      <c r="G839" s="54"/>
    </row>
    <row r="840" spans="4:7" ht="18">
      <c r="D840" s="54"/>
      <c r="F840" s="54"/>
      <c r="G840" s="54"/>
    </row>
    <row r="841" spans="4:7" ht="18">
      <c r="D841" s="54"/>
      <c r="F841" s="54"/>
      <c r="G841" s="54"/>
    </row>
    <row r="842" spans="4:7" ht="18">
      <c r="D842" s="54"/>
      <c r="F842" s="54"/>
      <c r="G842" s="54"/>
    </row>
    <row r="843" spans="4:7" ht="18">
      <c r="D843" s="54"/>
      <c r="F843" s="54"/>
      <c r="G843" s="54"/>
    </row>
    <row r="844" spans="4:7" ht="18">
      <c r="D844" s="54"/>
      <c r="F844" s="54"/>
      <c r="G844" s="54"/>
    </row>
    <row r="845" spans="4:7" ht="18">
      <c r="D845" s="54"/>
      <c r="F845" s="54"/>
      <c r="G845" s="54"/>
    </row>
    <row r="846" spans="4:7" ht="18">
      <c r="D846" s="54"/>
      <c r="F846" s="54"/>
      <c r="G846" s="54"/>
    </row>
    <row r="847" spans="4:7" ht="18">
      <c r="D847" s="54"/>
      <c r="F847" s="54"/>
      <c r="G847" s="54"/>
    </row>
    <row r="848" spans="4:7" ht="18">
      <c r="D848" s="54"/>
      <c r="F848" s="54"/>
      <c r="G848" s="54"/>
    </row>
    <row r="849" spans="4:7" ht="18">
      <c r="D849" s="54"/>
      <c r="F849" s="54"/>
      <c r="G849" s="54"/>
    </row>
    <row r="850" spans="4:7" ht="18">
      <c r="D850" s="54"/>
      <c r="F850" s="54"/>
      <c r="G850" s="54"/>
    </row>
    <row r="851" spans="4:7" ht="18">
      <c r="D851" s="54"/>
      <c r="F851" s="54"/>
      <c r="G851" s="54"/>
    </row>
    <row r="852" spans="4:7" ht="18">
      <c r="D852" s="54"/>
      <c r="F852" s="54"/>
      <c r="G852" s="54"/>
    </row>
    <row r="853" spans="4:7" ht="18">
      <c r="D853" s="54"/>
      <c r="F853" s="54"/>
      <c r="G853" s="54"/>
    </row>
    <row r="854" spans="4:7" ht="18">
      <c r="D854" s="54"/>
      <c r="F854" s="54"/>
      <c r="G854" s="54"/>
    </row>
    <row r="855" spans="4:7" ht="18">
      <c r="D855" s="54"/>
      <c r="F855" s="54"/>
      <c r="G855" s="54"/>
    </row>
    <row r="856" spans="4:7" ht="18">
      <c r="D856" s="54"/>
      <c r="F856" s="54"/>
      <c r="G856" s="54"/>
    </row>
    <row r="857" spans="4:7" ht="18">
      <c r="D857" s="54"/>
      <c r="F857" s="54"/>
      <c r="G857" s="54"/>
    </row>
    <row r="858" spans="4:7" ht="18">
      <c r="D858" s="54"/>
      <c r="F858" s="54"/>
      <c r="G858" s="54"/>
    </row>
    <row r="859" spans="4:7" ht="18">
      <c r="D859" s="54"/>
      <c r="F859" s="54"/>
      <c r="G859" s="54"/>
    </row>
    <row r="860" spans="4:7" ht="18">
      <c r="D860" s="54"/>
      <c r="F860" s="54"/>
      <c r="G860" s="54"/>
    </row>
    <row r="861" spans="4:7" ht="18">
      <c r="D861" s="54"/>
      <c r="F861" s="54"/>
      <c r="G861" s="54"/>
    </row>
  </sheetData>
  <sheetProtection/>
  <mergeCells count="211">
    <mergeCell ref="A185:A186"/>
    <mergeCell ref="B185:B186"/>
    <mergeCell ref="A179:A180"/>
    <mergeCell ref="B179:B180"/>
    <mergeCell ref="A182:A183"/>
    <mergeCell ref="B182:B183"/>
    <mergeCell ref="A173:A174"/>
    <mergeCell ref="B173:B174"/>
    <mergeCell ref="A176:A177"/>
    <mergeCell ref="B176:B177"/>
    <mergeCell ref="A167:A168"/>
    <mergeCell ref="B167:B168"/>
    <mergeCell ref="A170:A171"/>
    <mergeCell ref="B170:B171"/>
    <mergeCell ref="A161:A162"/>
    <mergeCell ref="B161:B162"/>
    <mergeCell ref="A164:A165"/>
    <mergeCell ref="B164:B165"/>
    <mergeCell ref="A155:A156"/>
    <mergeCell ref="B155:B156"/>
    <mergeCell ref="A158:A159"/>
    <mergeCell ref="B158:B159"/>
    <mergeCell ref="A149:A150"/>
    <mergeCell ref="B149:B150"/>
    <mergeCell ref="A152:A153"/>
    <mergeCell ref="B152:B153"/>
    <mergeCell ref="A143:A144"/>
    <mergeCell ref="B143:B144"/>
    <mergeCell ref="A146:A147"/>
    <mergeCell ref="B146:B147"/>
    <mergeCell ref="A136:A138"/>
    <mergeCell ref="B136:B138"/>
    <mergeCell ref="A140:A141"/>
    <mergeCell ref="B140:B141"/>
    <mergeCell ref="A128:A129"/>
    <mergeCell ref="B128:B129"/>
    <mergeCell ref="A133:A134"/>
    <mergeCell ref="B133:B134"/>
    <mergeCell ref="A132:I132"/>
    <mergeCell ref="A122:A123"/>
    <mergeCell ref="B122:B123"/>
    <mergeCell ref="A125:A126"/>
    <mergeCell ref="B125:B126"/>
    <mergeCell ref="A116:A117"/>
    <mergeCell ref="B116:B117"/>
    <mergeCell ref="A119:A120"/>
    <mergeCell ref="B119:B120"/>
    <mergeCell ref="A110:A111"/>
    <mergeCell ref="B110:B111"/>
    <mergeCell ref="A113:A114"/>
    <mergeCell ref="B113:B114"/>
    <mergeCell ref="A104:A105"/>
    <mergeCell ref="B104:B105"/>
    <mergeCell ref="A107:A108"/>
    <mergeCell ref="B107:B108"/>
    <mergeCell ref="A98:A99"/>
    <mergeCell ref="B98:B99"/>
    <mergeCell ref="A101:A102"/>
    <mergeCell ref="B101:B102"/>
    <mergeCell ref="A92:A93"/>
    <mergeCell ref="B92:B93"/>
    <mergeCell ref="A95:A96"/>
    <mergeCell ref="B95:B96"/>
    <mergeCell ref="A86:A87"/>
    <mergeCell ref="B86:B87"/>
    <mergeCell ref="A89:A90"/>
    <mergeCell ref="B89:B90"/>
    <mergeCell ref="A83:A84"/>
    <mergeCell ref="B83:B84"/>
    <mergeCell ref="A75:A77"/>
    <mergeCell ref="B75:B77"/>
    <mergeCell ref="A79:A81"/>
    <mergeCell ref="B79:B81"/>
    <mergeCell ref="A69:A70"/>
    <mergeCell ref="B69:B70"/>
    <mergeCell ref="A72:A73"/>
    <mergeCell ref="B72:B73"/>
    <mergeCell ref="A66:A67"/>
    <mergeCell ref="B66:B67"/>
    <mergeCell ref="A53:A54"/>
    <mergeCell ref="B53:B54"/>
    <mergeCell ref="A60:A61"/>
    <mergeCell ref="B60:B61"/>
    <mergeCell ref="B47:B48"/>
    <mergeCell ref="A50:A51"/>
    <mergeCell ref="B50:B51"/>
    <mergeCell ref="A331:I331"/>
    <mergeCell ref="A217:I217"/>
    <mergeCell ref="A298:I298"/>
    <mergeCell ref="A189:I189"/>
    <mergeCell ref="A195:A196"/>
    <mergeCell ref="A63:A64"/>
    <mergeCell ref="B63:B64"/>
    <mergeCell ref="B195:B196"/>
    <mergeCell ref="A198:A199"/>
    <mergeCell ref="B198:B199"/>
    <mergeCell ref="A207:A208"/>
    <mergeCell ref="B207:B208"/>
    <mergeCell ref="A8:A9"/>
    <mergeCell ref="B8:B9"/>
    <mergeCell ref="A11:A12"/>
    <mergeCell ref="B11:B12"/>
    <mergeCell ref="A20:A21"/>
    <mergeCell ref="A4:I4"/>
    <mergeCell ref="A1:J1"/>
    <mergeCell ref="B5:B6"/>
    <mergeCell ref="A5:A6"/>
    <mergeCell ref="B14:B15"/>
    <mergeCell ref="A17:A18"/>
    <mergeCell ref="B17:B18"/>
    <mergeCell ref="B20:B21"/>
    <mergeCell ref="A14:A15"/>
    <mergeCell ref="A23:A24"/>
    <mergeCell ref="B23:B24"/>
    <mergeCell ref="A26:A27"/>
    <mergeCell ref="B26:B27"/>
    <mergeCell ref="A29:A30"/>
    <mergeCell ref="B29:B30"/>
    <mergeCell ref="A32:A33"/>
    <mergeCell ref="B32:B33"/>
    <mergeCell ref="A35:A36"/>
    <mergeCell ref="B35:B36"/>
    <mergeCell ref="A190:A191"/>
    <mergeCell ref="B190:B191"/>
    <mergeCell ref="A59:I59"/>
    <mergeCell ref="A38:A39"/>
    <mergeCell ref="B38:B39"/>
    <mergeCell ref="A41:A42"/>
    <mergeCell ref="B41:B42"/>
    <mergeCell ref="A44:A45"/>
    <mergeCell ref="B44:B45"/>
    <mergeCell ref="A47:A48"/>
    <mergeCell ref="A201:A202"/>
    <mergeCell ref="B201:B202"/>
    <mergeCell ref="A204:A205"/>
    <mergeCell ref="B204:B205"/>
    <mergeCell ref="A210:A211"/>
    <mergeCell ref="B210:B211"/>
    <mergeCell ref="A213:A214"/>
    <mergeCell ref="B213:B214"/>
    <mergeCell ref="A218:A219"/>
    <mergeCell ref="B218:B219"/>
    <mergeCell ref="A221:A222"/>
    <mergeCell ref="B221:B222"/>
    <mergeCell ref="A224:A225"/>
    <mergeCell ref="B224:B225"/>
    <mergeCell ref="A227:A228"/>
    <mergeCell ref="B227:B228"/>
    <mergeCell ref="A230:A231"/>
    <mergeCell ref="B230:B231"/>
    <mergeCell ref="A233:A234"/>
    <mergeCell ref="B233:B234"/>
    <mergeCell ref="A236:A237"/>
    <mergeCell ref="B236:B237"/>
    <mergeCell ref="A239:A240"/>
    <mergeCell ref="B239:B240"/>
    <mergeCell ref="A242:A243"/>
    <mergeCell ref="B242:B243"/>
    <mergeCell ref="A245:A246"/>
    <mergeCell ref="B245:B246"/>
    <mergeCell ref="A248:A249"/>
    <mergeCell ref="B248:B249"/>
    <mergeCell ref="A251:A252"/>
    <mergeCell ref="B251:B252"/>
    <mergeCell ref="A254:A255"/>
    <mergeCell ref="B254:B255"/>
    <mergeCell ref="A257:A258"/>
    <mergeCell ref="B257:B258"/>
    <mergeCell ref="A260:A261"/>
    <mergeCell ref="B260:B261"/>
    <mergeCell ref="A263:A264"/>
    <mergeCell ref="B263:B264"/>
    <mergeCell ref="A266:A267"/>
    <mergeCell ref="B266:B267"/>
    <mergeCell ref="A269:A270"/>
    <mergeCell ref="B269:B270"/>
    <mergeCell ref="A272:A273"/>
    <mergeCell ref="B272:B273"/>
    <mergeCell ref="A275:A276"/>
    <mergeCell ref="B275:B276"/>
    <mergeCell ref="A278:A279"/>
    <mergeCell ref="B278:B279"/>
    <mergeCell ref="A281:A283"/>
    <mergeCell ref="B281:B283"/>
    <mergeCell ref="A285:A286"/>
    <mergeCell ref="B285:B286"/>
    <mergeCell ref="A288:A289"/>
    <mergeCell ref="B288:B289"/>
    <mergeCell ref="A291:A292"/>
    <mergeCell ref="B291:B292"/>
    <mergeCell ref="A294:A295"/>
    <mergeCell ref="B294:B295"/>
    <mergeCell ref="A299:A300"/>
    <mergeCell ref="B299:B300"/>
    <mergeCell ref="A302:A303"/>
    <mergeCell ref="B302:B303"/>
    <mergeCell ref="A305:A306"/>
    <mergeCell ref="B305:B306"/>
    <mergeCell ref="A308:A309"/>
    <mergeCell ref="B308:B309"/>
    <mergeCell ref="A311:A312"/>
    <mergeCell ref="B311:B312"/>
    <mergeCell ref="A314:A315"/>
    <mergeCell ref="B314:B315"/>
    <mergeCell ref="E320:J321"/>
    <mergeCell ref="A323:A324"/>
    <mergeCell ref="B323:B324"/>
    <mergeCell ref="A317:A318"/>
    <mergeCell ref="B317:B318"/>
    <mergeCell ref="A320:A321"/>
    <mergeCell ref="B320:B321"/>
  </mergeCells>
  <printOptions/>
  <pageMargins left="0.7086614173228347" right="0.5118110236220472" top="0.4724409448818898" bottom="0.7086614173228347" header="0.5118110236220472" footer="0.5118110236220472"/>
  <pageSetup horizontalDpi="600" verticalDpi="600" orientation="landscape" paperSize="9" scale="71" r:id="rId1"/>
  <rowBreaks count="6" manualBreakCount="6">
    <brk id="45" max="9" man="1"/>
    <brk id="94" max="9" man="1"/>
    <brk id="147" max="9" man="1"/>
    <brk id="199" max="9" man="1"/>
    <brk id="249" max="9" man="1"/>
    <brk id="29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9" sqref="C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vitaus</dc:creator>
  <cp:keywords/>
  <dc:description/>
  <cp:lastModifiedBy>Юрий Закурдаев</cp:lastModifiedBy>
  <cp:lastPrinted>2018-12-25T04:29:09Z</cp:lastPrinted>
  <dcterms:created xsi:type="dcterms:W3CDTF">2006-06-29T10:34:16Z</dcterms:created>
  <dcterms:modified xsi:type="dcterms:W3CDTF">2019-07-02T04:38:30Z</dcterms:modified>
  <cp:category/>
  <cp:version/>
  <cp:contentType/>
  <cp:contentStatus/>
</cp:coreProperties>
</file>